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колова\Desktop\Актуальная редакция решений о бюджете (ноябрь 2024)\"/>
    </mc:Choice>
  </mc:AlternateContent>
  <xr:revisionPtr revIDLastSave="0" documentId="13_ncr:1_{0DB9AC95-A41A-4A68-A3F2-495C5775AC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R8" i="1" l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7" i="1"/>
  <c r="R6" i="1"/>
  <c r="R5" i="1"/>
  <c r="O131" i="1"/>
  <c r="O134" i="1"/>
  <c r="N136" i="1"/>
  <c r="S109" i="1"/>
  <c r="S108" i="1"/>
  <c r="S107" i="1"/>
  <c r="S106" i="1"/>
  <c r="S105" i="1"/>
  <c r="S104" i="1"/>
  <c r="E46" i="1"/>
  <c r="I46" i="1" s="1"/>
  <c r="M46" i="1" s="1"/>
  <c r="O46" i="1" s="1"/>
  <c r="J46" i="1"/>
  <c r="P46" i="1" s="1"/>
  <c r="M133" i="1"/>
  <c r="O133" i="1" s="1"/>
  <c r="P120" i="1"/>
  <c r="P134" i="1"/>
  <c r="P135" i="1"/>
  <c r="I120" i="1"/>
  <c r="M120" i="1" s="1"/>
  <c r="O120" i="1" s="1"/>
  <c r="I134" i="1"/>
  <c r="I135" i="1"/>
  <c r="M135" i="1" s="1"/>
  <c r="O135" i="1" s="1"/>
  <c r="J8" i="1"/>
  <c r="P8" i="1" s="1"/>
  <c r="J9" i="1"/>
  <c r="P9" i="1" s="1"/>
  <c r="J10" i="1"/>
  <c r="P10" i="1" s="1"/>
  <c r="J11" i="1"/>
  <c r="P11" i="1" s="1"/>
  <c r="J12" i="1"/>
  <c r="P12" i="1" s="1"/>
  <c r="J13" i="1"/>
  <c r="P13" i="1" s="1"/>
  <c r="J14" i="1"/>
  <c r="P14" i="1" s="1"/>
  <c r="J17" i="1"/>
  <c r="P17" i="1" s="1"/>
  <c r="J19" i="1"/>
  <c r="P19" i="1" s="1"/>
  <c r="J21" i="1"/>
  <c r="P21" i="1" s="1"/>
  <c r="J23" i="1"/>
  <c r="P23" i="1" s="1"/>
  <c r="J26" i="1"/>
  <c r="P26" i="1" s="1"/>
  <c r="J28" i="1"/>
  <c r="P28" i="1" s="1"/>
  <c r="J30" i="1"/>
  <c r="P30" i="1" s="1"/>
  <c r="J33" i="1"/>
  <c r="P33" i="1" s="1"/>
  <c r="J35" i="1"/>
  <c r="P35" i="1" s="1"/>
  <c r="J38" i="1"/>
  <c r="P38" i="1" s="1"/>
  <c r="J41" i="1"/>
  <c r="P41" i="1" s="1"/>
  <c r="J42" i="1"/>
  <c r="P42" i="1" s="1"/>
  <c r="J44" i="1"/>
  <c r="P44" i="1" s="1"/>
  <c r="J49" i="1"/>
  <c r="P49" i="1" s="1"/>
  <c r="J52" i="1"/>
  <c r="P52" i="1" s="1"/>
  <c r="J55" i="1"/>
  <c r="P55" i="1" s="1"/>
  <c r="J56" i="1"/>
  <c r="P56" i="1" s="1"/>
  <c r="J58" i="1"/>
  <c r="P58" i="1" s="1"/>
  <c r="J62" i="1"/>
  <c r="P62" i="1" s="1"/>
  <c r="J66" i="1"/>
  <c r="P66" i="1" s="1"/>
  <c r="J69" i="1"/>
  <c r="P69" i="1" s="1"/>
  <c r="J70" i="1"/>
  <c r="P70" i="1" s="1"/>
  <c r="J73" i="1"/>
  <c r="P73" i="1" s="1"/>
  <c r="J74" i="1"/>
  <c r="P74" i="1" s="1"/>
  <c r="J77" i="1"/>
  <c r="P77" i="1" s="1"/>
  <c r="J81" i="1"/>
  <c r="P81" i="1" s="1"/>
  <c r="J83" i="1"/>
  <c r="P83" i="1" s="1"/>
  <c r="J85" i="1"/>
  <c r="P85" i="1" s="1"/>
  <c r="J87" i="1"/>
  <c r="P87" i="1" s="1"/>
  <c r="J89" i="1"/>
  <c r="P89" i="1" s="1"/>
  <c r="J91" i="1"/>
  <c r="P91" i="1" s="1"/>
  <c r="J93" i="1"/>
  <c r="P93" i="1" s="1"/>
  <c r="J95" i="1"/>
  <c r="P95" i="1" s="1"/>
  <c r="J97" i="1"/>
  <c r="P97" i="1" s="1"/>
  <c r="J99" i="1"/>
  <c r="P99" i="1" s="1"/>
  <c r="J101" i="1"/>
  <c r="P101" i="1" s="1"/>
  <c r="J103" i="1"/>
  <c r="P103" i="1" s="1"/>
  <c r="J104" i="1"/>
  <c r="P104" i="1" s="1"/>
  <c r="J105" i="1"/>
  <c r="P105" i="1" s="1"/>
  <c r="J106" i="1"/>
  <c r="P106" i="1" s="1"/>
  <c r="J107" i="1"/>
  <c r="P107" i="1" s="1"/>
  <c r="J108" i="1"/>
  <c r="P108" i="1" s="1"/>
  <c r="J109" i="1"/>
  <c r="P109" i="1" s="1"/>
  <c r="J113" i="1"/>
  <c r="P113" i="1" s="1"/>
  <c r="J114" i="1"/>
  <c r="P114" i="1" s="1"/>
  <c r="J116" i="1"/>
  <c r="P116" i="1" s="1"/>
  <c r="J117" i="1"/>
  <c r="P117" i="1" s="1"/>
  <c r="J118" i="1"/>
  <c r="P118" i="1" s="1"/>
  <c r="J119" i="1"/>
  <c r="P119" i="1" s="1"/>
  <c r="J121" i="1"/>
  <c r="P121" i="1" s="1"/>
  <c r="J122" i="1"/>
  <c r="P122" i="1" s="1"/>
  <c r="J124" i="1"/>
  <c r="P124" i="1" s="1"/>
  <c r="J125" i="1"/>
  <c r="P125" i="1" s="1"/>
  <c r="J126" i="1"/>
  <c r="P126" i="1" s="1"/>
  <c r="J127" i="1"/>
  <c r="P127" i="1" s="1"/>
  <c r="J129" i="1"/>
  <c r="P129" i="1" s="1"/>
  <c r="J130" i="1"/>
  <c r="P130" i="1" s="1"/>
  <c r="J132" i="1"/>
  <c r="P132" i="1" s="1"/>
  <c r="E8" i="1"/>
  <c r="I8" i="1" s="1"/>
  <c r="M8" i="1" s="1"/>
  <c r="O8" i="1" s="1"/>
  <c r="E9" i="1"/>
  <c r="I9" i="1" s="1"/>
  <c r="M9" i="1" s="1"/>
  <c r="O9" i="1" s="1"/>
  <c r="E10" i="1"/>
  <c r="I10" i="1" s="1"/>
  <c r="M10" i="1" s="1"/>
  <c r="O10" i="1" s="1"/>
  <c r="E11" i="1"/>
  <c r="I11" i="1" s="1"/>
  <c r="M11" i="1" s="1"/>
  <c r="O11" i="1" s="1"/>
  <c r="E12" i="1"/>
  <c r="I12" i="1" s="1"/>
  <c r="M12" i="1" s="1"/>
  <c r="O12" i="1" s="1"/>
  <c r="E13" i="1"/>
  <c r="I13" i="1" s="1"/>
  <c r="M13" i="1" s="1"/>
  <c r="O13" i="1" s="1"/>
  <c r="E14" i="1"/>
  <c r="I14" i="1" s="1"/>
  <c r="M14" i="1" s="1"/>
  <c r="O14" i="1" s="1"/>
  <c r="E17" i="1"/>
  <c r="I17" i="1" s="1"/>
  <c r="M17" i="1" s="1"/>
  <c r="O17" i="1" s="1"/>
  <c r="E19" i="1"/>
  <c r="I19" i="1" s="1"/>
  <c r="M19" i="1" s="1"/>
  <c r="O19" i="1" s="1"/>
  <c r="E21" i="1"/>
  <c r="I21" i="1" s="1"/>
  <c r="M21" i="1" s="1"/>
  <c r="O21" i="1" s="1"/>
  <c r="E23" i="1"/>
  <c r="I23" i="1" s="1"/>
  <c r="M23" i="1" s="1"/>
  <c r="O23" i="1" s="1"/>
  <c r="E26" i="1"/>
  <c r="I26" i="1" s="1"/>
  <c r="M26" i="1" s="1"/>
  <c r="O26" i="1" s="1"/>
  <c r="E28" i="1"/>
  <c r="I28" i="1" s="1"/>
  <c r="M28" i="1" s="1"/>
  <c r="O28" i="1" s="1"/>
  <c r="E30" i="1"/>
  <c r="I30" i="1" s="1"/>
  <c r="M30" i="1" s="1"/>
  <c r="O30" i="1" s="1"/>
  <c r="E33" i="1"/>
  <c r="I33" i="1" s="1"/>
  <c r="M33" i="1" s="1"/>
  <c r="O33" i="1" s="1"/>
  <c r="E35" i="1"/>
  <c r="I35" i="1" s="1"/>
  <c r="M35" i="1" s="1"/>
  <c r="O35" i="1" s="1"/>
  <c r="E38" i="1"/>
  <c r="I38" i="1" s="1"/>
  <c r="M38" i="1" s="1"/>
  <c r="O38" i="1" s="1"/>
  <c r="E41" i="1"/>
  <c r="I41" i="1" s="1"/>
  <c r="M41" i="1" s="1"/>
  <c r="O41" i="1" s="1"/>
  <c r="E42" i="1"/>
  <c r="I42" i="1" s="1"/>
  <c r="M42" i="1" s="1"/>
  <c r="O42" i="1" s="1"/>
  <c r="E44" i="1"/>
  <c r="I44" i="1" s="1"/>
  <c r="M44" i="1" s="1"/>
  <c r="O44" i="1" s="1"/>
  <c r="E49" i="1"/>
  <c r="I49" i="1" s="1"/>
  <c r="M49" i="1" s="1"/>
  <c r="O49" i="1" s="1"/>
  <c r="E52" i="1"/>
  <c r="I52" i="1" s="1"/>
  <c r="M52" i="1" s="1"/>
  <c r="O52" i="1" s="1"/>
  <c r="E55" i="1"/>
  <c r="I55" i="1" s="1"/>
  <c r="M55" i="1" s="1"/>
  <c r="O55" i="1" s="1"/>
  <c r="E56" i="1"/>
  <c r="I56" i="1" s="1"/>
  <c r="M56" i="1" s="1"/>
  <c r="O56" i="1" s="1"/>
  <c r="E58" i="1"/>
  <c r="I58" i="1" s="1"/>
  <c r="M58" i="1" s="1"/>
  <c r="O58" i="1" s="1"/>
  <c r="E62" i="1"/>
  <c r="I62" i="1" s="1"/>
  <c r="M62" i="1" s="1"/>
  <c r="O62" i="1" s="1"/>
  <c r="E66" i="1"/>
  <c r="I66" i="1" s="1"/>
  <c r="M66" i="1" s="1"/>
  <c r="O66" i="1" s="1"/>
  <c r="E69" i="1"/>
  <c r="I69" i="1" s="1"/>
  <c r="M69" i="1" s="1"/>
  <c r="O69" i="1" s="1"/>
  <c r="E70" i="1"/>
  <c r="I70" i="1" s="1"/>
  <c r="M70" i="1" s="1"/>
  <c r="O70" i="1" s="1"/>
  <c r="E73" i="1"/>
  <c r="I73" i="1" s="1"/>
  <c r="M73" i="1" s="1"/>
  <c r="O73" i="1" s="1"/>
  <c r="E74" i="1"/>
  <c r="I74" i="1" s="1"/>
  <c r="M74" i="1" s="1"/>
  <c r="O74" i="1" s="1"/>
  <c r="E77" i="1"/>
  <c r="I77" i="1" s="1"/>
  <c r="M77" i="1" s="1"/>
  <c r="O77" i="1" s="1"/>
  <c r="E81" i="1"/>
  <c r="I81" i="1" s="1"/>
  <c r="M81" i="1" s="1"/>
  <c r="O81" i="1" s="1"/>
  <c r="E83" i="1"/>
  <c r="I83" i="1" s="1"/>
  <c r="M83" i="1" s="1"/>
  <c r="O83" i="1" s="1"/>
  <c r="E85" i="1"/>
  <c r="I85" i="1" s="1"/>
  <c r="M85" i="1" s="1"/>
  <c r="O85" i="1" s="1"/>
  <c r="E87" i="1"/>
  <c r="I87" i="1" s="1"/>
  <c r="M87" i="1" s="1"/>
  <c r="O87" i="1" s="1"/>
  <c r="E89" i="1"/>
  <c r="I89" i="1" s="1"/>
  <c r="M89" i="1" s="1"/>
  <c r="O89" i="1" s="1"/>
  <c r="E91" i="1"/>
  <c r="I91" i="1" s="1"/>
  <c r="M91" i="1" s="1"/>
  <c r="O91" i="1" s="1"/>
  <c r="E93" i="1"/>
  <c r="I93" i="1" s="1"/>
  <c r="M93" i="1" s="1"/>
  <c r="O93" i="1" s="1"/>
  <c r="E95" i="1"/>
  <c r="I95" i="1" s="1"/>
  <c r="M95" i="1" s="1"/>
  <c r="O95" i="1" s="1"/>
  <c r="E97" i="1"/>
  <c r="I97" i="1" s="1"/>
  <c r="M97" i="1" s="1"/>
  <c r="O97" i="1" s="1"/>
  <c r="E99" i="1"/>
  <c r="I99" i="1" s="1"/>
  <c r="M99" i="1" s="1"/>
  <c r="O99" i="1" s="1"/>
  <c r="E101" i="1"/>
  <c r="I101" i="1" s="1"/>
  <c r="M101" i="1" s="1"/>
  <c r="O101" i="1" s="1"/>
  <c r="E103" i="1"/>
  <c r="I103" i="1" s="1"/>
  <c r="M103" i="1" s="1"/>
  <c r="O103" i="1" s="1"/>
  <c r="E104" i="1"/>
  <c r="I104" i="1" s="1"/>
  <c r="M104" i="1" s="1"/>
  <c r="O104" i="1" s="1"/>
  <c r="E105" i="1"/>
  <c r="I105" i="1" s="1"/>
  <c r="M105" i="1" s="1"/>
  <c r="O105" i="1" s="1"/>
  <c r="E106" i="1"/>
  <c r="I106" i="1" s="1"/>
  <c r="M106" i="1" s="1"/>
  <c r="O106" i="1" s="1"/>
  <c r="E107" i="1"/>
  <c r="I107" i="1" s="1"/>
  <c r="M107" i="1" s="1"/>
  <c r="O107" i="1" s="1"/>
  <c r="E108" i="1"/>
  <c r="I108" i="1" s="1"/>
  <c r="M108" i="1" s="1"/>
  <c r="O108" i="1" s="1"/>
  <c r="E109" i="1"/>
  <c r="I109" i="1" s="1"/>
  <c r="M109" i="1" s="1"/>
  <c r="O109" i="1" s="1"/>
  <c r="E113" i="1"/>
  <c r="I113" i="1" s="1"/>
  <c r="M113" i="1" s="1"/>
  <c r="O113" i="1" s="1"/>
  <c r="E114" i="1"/>
  <c r="I114" i="1" s="1"/>
  <c r="M114" i="1" s="1"/>
  <c r="O114" i="1" s="1"/>
  <c r="E116" i="1"/>
  <c r="I116" i="1" s="1"/>
  <c r="M116" i="1" s="1"/>
  <c r="O116" i="1" s="1"/>
  <c r="E117" i="1"/>
  <c r="I117" i="1" s="1"/>
  <c r="M117" i="1" s="1"/>
  <c r="O117" i="1" s="1"/>
  <c r="E118" i="1"/>
  <c r="I118" i="1" s="1"/>
  <c r="M118" i="1" s="1"/>
  <c r="O118" i="1" s="1"/>
  <c r="E119" i="1"/>
  <c r="I119" i="1" s="1"/>
  <c r="M119" i="1" s="1"/>
  <c r="O119" i="1" s="1"/>
  <c r="E121" i="1"/>
  <c r="I121" i="1" s="1"/>
  <c r="M121" i="1" s="1"/>
  <c r="O121" i="1" s="1"/>
  <c r="E122" i="1"/>
  <c r="I122" i="1" s="1"/>
  <c r="M122" i="1" s="1"/>
  <c r="O122" i="1" s="1"/>
  <c r="E124" i="1"/>
  <c r="I124" i="1" s="1"/>
  <c r="M124" i="1" s="1"/>
  <c r="O124" i="1" s="1"/>
  <c r="E125" i="1"/>
  <c r="I125" i="1" s="1"/>
  <c r="M125" i="1" s="1"/>
  <c r="O125" i="1" s="1"/>
  <c r="E126" i="1"/>
  <c r="I126" i="1" s="1"/>
  <c r="M126" i="1" s="1"/>
  <c r="O126" i="1" s="1"/>
  <c r="E127" i="1"/>
  <c r="I127" i="1" s="1"/>
  <c r="M127" i="1" s="1"/>
  <c r="O127" i="1" s="1"/>
  <c r="E129" i="1"/>
  <c r="I129" i="1" s="1"/>
  <c r="M129" i="1" s="1"/>
  <c r="O129" i="1" s="1"/>
  <c r="E130" i="1"/>
  <c r="I130" i="1" s="1"/>
  <c r="M130" i="1" s="1"/>
  <c r="O130" i="1" s="1"/>
  <c r="E132" i="1"/>
  <c r="I132" i="1" s="1"/>
  <c r="M132" i="1" s="1"/>
  <c r="O132" i="1" s="1"/>
  <c r="S128" i="1" l="1"/>
  <c r="F128" i="1"/>
  <c r="J128" i="1" s="1"/>
  <c r="P128" i="1" s="1"/>
  <c r="C128" i="1"/>
  <c r="E128" i="1" s="1"/>
  <c r="I128" i="1" s="1"/>
  <c r="M128" i="1" s="1"/>
  <c r="O128" i="1" s="1"/>
  <c r="F123" i="1"/>
  <c r="J123" i="1" s="1"/>
  <c r="P123" i="1" s="1"/>
  <c r="S123" i="1"/>
  <c r="C123" i="1"/>
  <c r="E123" i="1" s="1"/>
  <c r="I123" i="1" s="1"/>
  <c r="M123" i="1" s="1"/>
  <c r="O123" i="1" s="1"/>
  <c r="S115" i="1"/>
  <c r="F115" i="1"/>
  <c r="J115" i="1" s="1"/>
  <c r="P115" i="1" s="1"/>
  <c r="C115" i="1"/>
  <c r="E115" i="1" s="1"/>
  <c r="I115" i="1" s="1"/>
  <c r="M115" i="1" s="1"/>
  <c r="O115" i="1" s="1"/>
  <c r="S112" i="1"/>
  <c r="F112" i="1"/>
  <c r="J112" i="1" s="1"/>
  <c r="P112" i="1" s="1"/>
  <c r="C112" i="1"/>
  <c r="E112" i="1" s="1"/>
  <c r="I112" i="1" s="1"/>
  <c r="M112" i="1" s="1"/>
  <c r="O112" i="1" s="1"/>
  <c r="C111" i="1" l="1"/>
  <c r="S111" i="1"/>
  <c r="S110" i="1" s="1"/>
  <c r="F111" i="1"/>
  <c r="F110" i="1" l="1"/>
  <c r="J110" i="1" s="1"/>
  <c r="P110" i="1" s="1"/>
  <c r="J111" i="1"/>
  <c r="P111" i="1" s="1"/>
  <c r="C110" i="1"/>
  <c r="E110" i="1" s="1"/>
  <c r="I110" i="1" s="1"/>
  <c r="M110" i="1" s="1"/>
  <c r="O110" i="1" s="1"/>
  <c r="E111" i="1"/>
  <c r="I111" i="1" s="1"/>
  <c r="M111" i="1" s="1"/>
  <c r="O111" i="1" s="1"/>
  <c r="S72" i="1"/>
  <c r="S71" i="1" s="1"/>
  <c r="F72" i="1"/>
  <c r="C72" i="1"/>
  <c r="F71" i="1" l="1"/>
  <c r="J71" i="1" s="1"/>
  <c r="P71" i="1" s="1"/>
  <c r="J72" i="1"/>
  <c r="P72" i="1" s="1"/>
  <c r="C71" i="1"/>
  <c r="E71" i="1" s="1"/>
  <c r="I71" i="1" s="1"/>
  <c r="M71" i="1" s="1"/>
  <c r="O71" i="1" s="1"/>
  <c r="E72" i="1"/>
  <c r="I72" i="1" s="1"/>
  <c r="M72" i="1" s="1"/>
  <c r="O72" i="1" s="1"/>
  <c r="S7" i="1"/>
  <c r="F7" i="1"/>
  <c r="J7" i="1" s="1"/>
  <c r="P7" i="1" s="1"/>
  <c r="C7" i="1"/>
  <c r="E7" i="1" s="1"/>
  <c r="I7" i="1" s="1"/>
  <c r="M7" i="1" s="1"/>
  <c r="O7" i="1" s="1"/>
  <c r="C45" i="1"/>
  <c r="E45" i="1" s="1"/>
  <c r="I45" i="1" s="1"/>
  <c r="M45" i="1" s="1"/>
  <c r="O45" i="1" s="1"/>
  <c r="S86" i="1" l="1"/>
  <c r="F86" i="1"/>
  <c r="J86" i="1" s="1"/>
  <c r="P86" i="1" s="1"/>
  <c r="C86" i="1"/>
  <c r="E86" i="1" s="1"/>
  <c r="I86" i="1" s="1"/>
  <c r="M86" i="1" s="1"/>
  <c r="O86" i="1" s="1"/>
  <c r="S53" i="1"/>
  <c r="F53" i="1"/>
  <c r="J53" i="1" s="1"/>
  <c r="P53" i="1" s="1"/>
  <c r="C53" i="1"/>
  <c r="E53" i="1" s="1"/>
  <c r="I53" i="1" s="1"/>
  <c r="M53" i="1" s="1"/>
  <c r="O53" i="1" s="1"/>
  <c r="S57" i="1"/>
  <c r="F57" i="1"/>
  <c r="J57" i="1" s="1"/>
  <c r="P57" i="1" s="1"/>
  <c r="C57" i="1"/>
  <c r="E57" i="1" s="1"/>
  <c r="I57" i="1" s="1"/>
  <c r="M57" i="1" s="1"/>
  <c r="O57" i="1" s="1"/>
  <c r="S61" i="1"/>
  <c r="S60" i="1" s="1"/>
  <c r="S59" i="1" s="1"/>
  <c r="F61" i="1"/>
  <c r="C61" i="1"/>
  <c r="S65" i="1"/>
  <c r="S64" i="1" s="1"/>
  <c r="F65" i="1"/>
  <c r="C65" i="1"/>
  <c r="F60" i="1" l="1"/>
  <c r="J61" i="1"/>
  <c r="P61" i="1" s="1"/>
  <c r="F64" i="1"/>
  <c r="J64" i="1" s="1"/>
  <c r="P64" i="1" s="1"/>
  <c r="J65" i="1"/>
  <c r="P65" i="1" s="1"/>
  <c r="C64" i="1"/>
  <c r="E64" i="1" s="1"/>
  <c r="I64" i="1" s="1"/>
  <c r="M64" i="1" s="1"/>
  <c r="O64" i="1" s="1"/>
  <c r="E65" i="1"/>
  <c r="I65" i="1" s="1"/>
  <c r="M65" i="1" s="1"/>
  <c r="O65" i="1" s="1"/>
  <c r="C60" i="1"/>
  <c r="E61" i="1"/>
  <c r="I61" i="1" s="1"/>
  <c r="M61" i="1" s="1"/>
  <c r="O61" i="1" s="1"/>
  <c r="S100" i="1"/>
  <c r="F100" i="1"/>
  <c r="J100" i="1" s="1"/>
  <c r="P100" i="1" s="1"/>
  <c r="C100" i="1"/>
  <c r="E100" i="1" s="1"/>
  <c r="I100" i="1" s="1"/>
  <c r="M100" i="1" s="1"/>
  <c r="O100" i="1" s="1"/>
  <c r="F59" i="1" l="1"/>
  <c r="J59" i="1" s="1"/>
  <c r="P59" i="1" s="1"/>
  <c r="J60" i="1"/>
  <c r="P60" i="1" s="1"/>
  <c r="C59" i="1"/>
  <c r="E59" i="1" s="1"/>
  <c r="I59" i="1" s="1"/>
  <c r="M59" i="1" s="1"/>
  <c r="O59" i="1" s="1"/>
  <c r="E60" i="1"/>
  <c r="I60" i="1" s="1"/>
  <c r="M60" i="1" s="1"/>
  <c r="O60" i="1" s="1"/>
  <c r="S76" i="1"/>
  <c r="F76" i="1"/>
  <c r="J76" i="1" s="1"/>
  <c r="P76" i="1" s="1"/>
  <c r="C76" i="1"/>
  <c r="E76" i="1" s="1"/>
  <c r="I76" i="1" s="1"/>
  <c r="M76" i="1" s="1"/>
  <c r="O76" i="1" s="1"/>
  <c r="S48" i="1"/>
  <c r="S47" i="1" s="1"/>
  <c r="F48" i="1"/>
  <c r="C48" i="1"/>
  <c r="S51" i="1"/>
  <c r="S50" i="1" s="1"/>
  <c r="F51" i="1"/>
  <c r="C51" i="1"/>
  <c r="S45" i="1"/>
  <c r="F45" i="1"/>
  <c r="J45" i="1" s="1"/>
  <c r="P45" i="1" s="1"/>
  <c r="S43" i="1"/>
  <c r="F43" i="1"/>
  <c r="J43" i="1" s="1"/>
  <c r="P43" i="1" s="1"/>
  <c r="C43" i="1"/>
  <c r="E43" i="1" s="1"/>
  <c r="I43" i="1" s="1"/>
  <c r="M43" i="1" s="1"/>
  <c r="O43" i="1" s="1"/>
  <c r="S37" i="1"/>
  <c r="F37" i="1"/>
  <c r="J37" i="1" s="1"/>
  <c r="P37" i="1" s="1"/>
  <c r="C37" i="1"/>
  <c r="E37" i="1" s="1"/>
  <c r="I37" i="1" s="1"/>
  <c r="M37" i="1" s="1"/>
  <c r="O37" i="1" s="1"/>
  <c r="S32" i="1"/>
  <c r="F32" i="1"/>
  <c r="J32" i="1" s="1"/>
  <c r="P32" i="1" s="1"/>
  <c r="C32" i="1"/>
  <c r="E32" i="1" s="1"/>
  <c r="I32" i="1" s="1"/>
  <c r="M32" i="1" s="1"/>
  <c r="O32" i="1" s="1"/>
  <c r="S34" i="1"/>
  <c r="F34" i="1"/>
  <c r="J34" i="1" s="1"/>
  <c r="P34" i="1" s="1"/>
  <c r="C34" i="1"/>
  <c r="E34" i="1" s="1"/>
  <c r="I34" i="1" s="1"/>
  <c r="M34" i="1" s="1"/>
  <c r="O34" i="1" s="1"/>
  <c r="S25" i="1"/>
  <c r="F25" i="1"/>
  <c r="J25" i="1" s="1"/>
  <c r="P25" i="1" s="1"/>
  <c r="C25" i="1"/>
  <c r="E25" i="1" s="1"/>
  <c r="I25" i="1" s="1"/>
  <c r="M25" i="1" s="1"/>
  <c r="O25" i="1" s="1"/>
  <c r="S27" i="1"/>
  <c r="F27" i="1"/>
  <c r="J27" i="1" s="1"/>
  <c r="P27" i="1" s="1"/>
  <c r="C27" i="1"/>
  <c r="E27" i="1" s="1"/>
  <c r="I27" i="1" s="1"/>
  <c r="M27" i="1" s="1"/>
  <c r="O27" i="1" s="1"/>
  <c r="S29" i="1"/>
  <c r="F29" i="1"/>
  <c r="J29" i="1" s="1"/>
  <c r="P29" i="1" s="1"/>
  <c r="C29" i="1"/>
  <c r="E29" i="1" s="1"/>
  <c r="I29" i="1" s="1"/>
  <c r="M29" i="1" s="1"/>
  <c r="O29" i="1" s="1"/>
  <c r="S22" i="1"/>
  <c r="F22" i="1"/>
  <c r="J22" i="1" s="1"/>
  <c r="P22" i="1" s="1"/>
  <c r="C22" i="1"/>
  <c r="E22" i="1" s="1"/>
  <c r="I22" i="1" s="1"/>
  <c r="M22" i="1" s="1"/>
  <c r="O22" i="1" s="1"/>
  <c r="S20" i="1"/>
  <c r="F20" i="1"/>
  <c r="J20" i="1" s="1"/>
  <c r="P20" i="1" s="1"/>
  <c r="C20" i="1"/>
  <c r="E20" i="1" s="1"/>
  <c r="I20" i="1" s="1"/>
  <c r="M20" i="1" s="1"/>
  <c r="O20" i="1" s="1"/>
  <c r="S18" i="1"/>
  <c r="F18" i="1"/>
  <c r="J18" i="1" s="1"/>
  <c r="P18" i="1" s="1"/>
  <c r="C18" i="1"/>
  <c r="E18" i="1" s="1"/>
  <c r="I18" i="1" s="1"/>
  <c r="M18" i="1" s="1"/>
  <c r="O18" i="1" s="1"/>
  <c r="S16" i="1"/>
  <c r="F16" i="1"/>
  <c r="J16" i="1" s="1"/>
  <c r="P16" i="1" s="1"/>
  <c r="C16" i="1"/>
  <c r="E16" i="1" s="1"/>
  <c r="I16" i="1" s="1"/>
  <c r="M16" i="1" s="1"/>
  <c r="O16" i="1" s="1"/>
  <c r="F50" i="1" l="1"/>
  <c r="J50" i="1" s="1"/>
  <c r="P50" i="1" s="1"/>
  <c r="J51" i="1"/>
  <c r="P51" i="1" s="1"/>
  <c r="F47" i="1"/>
  <c r="J47" i="1" s="1"/>
  <c r="P47" i="1" s="1"/>
  <c r="J48" i="1"/>
  <c r="P48" i="1" s="1"/>
  <c r="C50" i="1"/>
  <c r="E50" i="1" s="1"/>
  <c r="I50" i="1" s="1"/>
  <c r="M50" i="1" s="1"/>
  <c r="O50" i="1" s="1"/>
  <c r="E51" i="1"/>
  <c r="I51" i="1" s="1"/>
  <c r="M51" i="1" s="1"/>
  <c r="O51" i="1" s="1"/>
  <c r="C47" i="1"/>
  <c r="E47" i="1" s="1"/>
  <c r="I47" i="1" s="1"/>
  <c r="M47" i="1" s="1"/>
  <c r="O47" i="1" s="1"/>
  <c r="E48" i="1"/>
  <c r="I48" i="1" s="1"/>
  <c r="M48" i="1" s="1"/>
  <c r="O48" i="1" s="1"/>
  <c r="S82" i="1"/>
  <c r="F82" i="1"/>
  <c r="J82" i="1" s="1"/>
  <c r="P82" i="1" s="1"/>
  <c r="C82" i="1"/>
  <c r="E82" i="1" s="1"/>
  <c r="I82" i="1" s="1"/>
  <c r="M82" i="1" s="1"/>
  <c r="O82" i="1" s="1"/>
  <c r="C84" i="1"/>
  <c r="E84" i="1" s="1"/>
  <c r="I84" i="1" s="1"/>
  <c r="M84" i="1" s="1"/>
  <c r="O84" i="1" s="1"/>
  <c r="S15" i="1" l="1"/>
  <c r="F15" i="1"/>
  <c r="J15" i="1" s="1"/>
  <c r="P15" i="1" s="1"/>
  <c r="C15" i="1"/>
  <c r="E15" i="1" s="1"/>
  <c r="I15" i="1" s="1"/>
  <c r="M15" i="1" s="1"/>
  <c r="O15" i="1" s="1"/>
  <c r="S102" i="1" l="1"/>
  <c r="F102" i="1"/>
  <c r="J102" i="1" s="1"/>
  <c r="P102" i="1" s="1"/>
  <c r="C102" i="1"/>
  <c r="E102" i="1" s="1"/>
  <c r="I102" i="1" s="1"/>
  <c r="M102" i="1" s="1"/>
  <c r="O102" i="1" s="1"/>
  <c r="S98" i="1"/>
  <c r="F98" i="1"/>
  <c r="J98" i="1" s="1"/>
  <c r="P98" i="1" s="1"/>
  <c r="C98" i="1"/>
  <c r="E98" i="1" s="1"/>
  <c r="I98" i="1" s="1"/>
  <c r="M98" i="1" s="1"/>
  <c r="O98" i="1" s="1"/>
  <c r="S96" i="1"/>
  <c r="F96" i="1"/>
  <c r="J96" i="1" s="1"/>
  <c r="P96" i="1" s="1"/>
  <c r="C96" i="1"/>
  <c r="E96" i="1" s="1"/>
  <c r="I96" i="1" s="1"/>
  <c r="M96" i="1" s="1"/>
  <c r="O96" i="1" s="1"/>
  <c r="S94" i="1"/>
  <c r="F94" i="1"/>
  <c r="J94" i="1" s="1"/>
  <c r="P94" i="1" s="1"/>
  <c r="C94" i="1"/>
  <c r="E94" i="1" s="1"/>
  <c r="I94" i="1" s="1"/>
  <c r="M94" i="1" s="1"/>
  <c r="O94" i="1" s="1"/>
  <c r="S92" i="1"/>
  <c r="F92" i="1"/>
  <c r="J92" i="1" s="1"/>
  <c r="P92" i="1" s="1"/>
  <c r="C92" i="1"/>
  <c r="E92" i="1" s="1"/>
  <c r="I92" i="1" s="1"/>
  <c r="M92" i="1" s="1"/>
  <c r="O92" i="1" s="1"/>
  <c r="S90" i="1"/>
  <c r="F90" i="1"/>
  <c r="J90" i="1" s="1"/>
  <c r="P90" i="1" s="1"/>
  <c r="C90" i="1"/>
  <c r="E90" i="1" s="1"/>
  <c r="I90" i="1" s="1"/>
  <c r="M90" i="1" s="1"/>
  <c r="O90" i="1" s="1"/>
  <c r="S88" i="1"/>
  <c r="F88" i="1"/>
  <c r="J88" i="1" s="1"/>
  <c r="P88" i="1" s="1"/>
  <c r="C88" i="1"/>
  <c r="E88" i="1" s="1"/>
  <c r="I88" i="1" s="1"/>
  <c r="M88" i="1" s="1"/>
  <c r="O88" i="1" s="1"/>
  <c r="F80" i="1"/>
  <c r="J80" i="1" s="1"/>
  <c r="P80" i="1" s="1"/>
  <c r="S80" i="1"/>
  <c r="C80" i="1"/>
  <c r="E80" i="1" s="1"/>
  <c r="I80" i="1" s="1"/>
  <c r="M80" i="1" s="1"/>
  <c r="O80" i="1" s="1"/>
  <c r="S84" i="1"/>
  <c r="F84" i="1"/>
  <c r="J84" i="1" s="1"/>
  <c r="P84" i="1" s="1"/>
  <c r="S75" i="1"/>
  <c r="F75" i="1"/>
  <c r="J75" i="1" s="1"/>
  <c r="P75" i="1" s="1"/>
  <c r="C75" i="1"/>
  <c r="E75" i="1" s="1"/>
  <c r="I75" i="1" s="1"/>
  <c r="M75" i="1" s="1"/>
  <c r="O75" i="1" s="1"/>
  <c r="S79" i="1" l="1"/>
  <c r="S78" i="1" s="1"/>
  <c r="F79" i="1"/>
  <c r="C79" i="1"/>
  <c r="S68" i="1"/>
  <c r="S63" i="1" s="1"/>
  <c r="F68" i="1"/>
  <c r="J68" i="1" s="1"/>
  <c r="P68" i="1" s="1"/>
  <c r="C68" i="1"/>
  <c r="E68" i="1" s="1"/>
  <c r="I68" i="1" s="1"/>
  <c r="M68" i="1" s="1"/>
  <c r="O68" i="1" s="1"/>
  <c r="S54" i="1"/>
  <c r="F54" i="1"/>
  <c r="J54" i="1" s="1"/>
  <c r="P54" i="1" s="1"/>
  <c r="C54" i="1"/>
  <c r="E54" i="1" s="1"/>
  <c r="I54" i="1" s="1"/>
  <c r="M54" i="1" s="1"/>
  <c r="O54" i="1" s="1"/>
  <c r="C40" i="1"/>
  <c r="S40" i="1"/>
  <c r="S39" i="1" s="1"/>
  <c r="S36" i="1" s="1"/>
  <c r="F40" i="1"/>
  <c r="S31" i="1"/>
  <c r="F31" i="1"/>
  <c r="J31" i="1" s="1"/>
  <c r="P31" i="1" s="1"/>
  <c r="C31" i="1"/>
  <c r="E31" i="1" s="1"/>
  <c r="I31" i="1" s="1"/>
  <c r="M31" i="1" s="1"/>
  <c r="O31" i="1" s="1"/>
  <c r="S24" i="1"/>
  <c r="F24" i="1"/>
  <c r="J24" i="1" s="1"/>
  <c r="P24" i="1" s="1"/>
  <c r="C24" i="1"/>
  <c r="E24" i="1" s="1"/>
  <c r="I24" i="1" s="1"/>
  <c r="M24" i="1" s="1"/>
  <c r="O24" i="1" s="1"/>
  <c r="C78" i="1" l="1"/>
  <c r="E78" i="1" s="1"/>
  <c r="I78" i="1" s="1"/>
  <c r="M78" i="1" s="1"/>
  <c r="O78" i="1" s="1"/>
  <c r="E79" i="1"/>
  <c r="I79" i="1" s="1"/>
  <c r="M79" i="1" s="1"/>
  <c r="O79" i="1" s="1"/>
  <c r="F39" i="1"/>
  <c r="J40" i="1"/>
  <c r="P40" i="1" s="1"/>
  <c r="C39" i="1"/>
  <c r="E40" i="1"/>
  <c r="I40" i="1" s="1"/>
  <c r="M40" i="1" s="1"/>
  <c r="O40" i="1" s="1"/>
  <c r="F78" i="1"/>
  <c r="J78" i="1" s="1"/>
  <c r="P78" i="1" s="1"/>
  <c r="J79" i="1"/>
  <c r="P79" i="1" s="1"/>
  <c r="C67" i="1"/>
  <c r="E67" i="1" s="1"/>
  <c r="I67" i="1" s="1"/>
  <c r="M67" i="1" s="1"/>
  <c r="O67" i="1" s="1"/>
  <c r="C63" i="1"/>
  <c r="E63" i="1" s="1"/>
  <c r="I63" i="1" s="1"/>
  <c r="M63" i="1" s="1"/>
  <c r="O63" i="1" s="1"/>
  <c r="F67" i="1"/>
  <c r="J67" i="1" s="1"/>
  <c r="P67" i="1" s="1"/>
  <c r="F63" i="1"/>
  <c r="J63" i="1" s="1"/>
  <c r="P63" i="1" s="1"/>
  <c r="S67" i="1"/>
  <c r="S6" i="1"/>
  <c r="S5" i="1" s="1"/>
  <c r="S136" i="1" s="1"/>
  <c r="F6" i="1"/>
  <c r="J6" i="1" s="1"/>
  <c r="P6" i="1" s="1"/>
  <c r="F36" i="1" l="1"/>
  <c r="J36" i="1" s="1"/>
  <c r="P36" i="1" s="1"/>
  <c r="J39" i="1"/>
  <c r="P39" i="1" s="1"/>
  <c r="C36" i="1"/>
  <c r="E36" i="1" s="1"/>
  <c r="I36" i="1" s="1"/>
  <c r="M36" i="1" s="1"/>
  <c r="O36" i="1" s="1"/>
  <c r="E39" i="1"/>
  <c r="I39" i="1" s="1"/>
  <c r="M39" i="1" s="1"/>
  <c r="O39" i="1" s="1"/>
  <c r="C6" i="1"/>
  <c r="F5" i="1" l="1"/>
  <c r="F136" i="1" s="1"/>
  <c r="J136" i="1" s="1"/>
  <c r="P136" i="1" s="1"/>
  <c r="C5" i="1"/>
  <c r="C136" i="1" s="1"/>
  <c r="E136" i="1" s="1"/>
  <c r="I136" i="1" s="1"/>
  <c r="M136" i="1" s="1"/>
  <c r="O136" i="1" s="1"/>
  <c r="E6" i="1"/>
  <c r="I6" i="1" s="1"/>
  <c r="M6" i="1" s="1"/>
  <c r="O6" i="1" s="1"/>
  <c r="J5" i="1" l="1"/>
  <c r="P5" i="1" s="1"/>
  <c r="E5" i="1"/>
  <c r="I5" i="1" s="1"/>
  <c r="M5" i="1" s="1"/>
  <c r="O5" i="1" s="1"/>
</calcChain>
</file>

<file path=xl/sharedStrings.xml><?xml version="1.0" encoding="utf-8"?>
<sst xmlns="http://schemas.openxmlformats.org/spreadsheetml/2006/main" count="276" uniqueCount="269">
  <si>
    <t>Код бюджетной классификации Российской Федерации</t>
  </si>
  <si>
    <t>Наименование доходов</t>
  </si>
  <si>
    <t xml:space="preserve"> 1 00 00000 00 0000 000</t>
  </si>
  <si>
    <t>НАЛОГОВЫЕ И НЕНАЛОГОВЫЕ ДОХОДЫ</t>
  </si>
  <si>
    <t xml:space="preserve"> 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</si>
  <si>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</si>
  <si>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</si>
  <si>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</si>
  <si>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1 01 02010 01 0000 110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</si>
  <si>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</si>
  <si>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</si>
  <si>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</si>
  <si>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</si>
  <si>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</si>
  <si>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</si>
  <si>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</si>
  <si>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</si>
  <si>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</si>
  <si>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</si>
  <si>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</si>
  <si>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</si>
  <si>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</si>
  <si>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</si>
  <si>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</si>
  <si>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</si>
  <si>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</si>
  <si>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</si>
  <si>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</si>
  <si>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 xml:space="preserve"> 1 05 00000 00 0000 000</t>
  </si>
  <si>
    <t>НАЛОГИ НА СОВОКУПНЫЙ ДОХОД</t>
  </si>
  <si>
    <t xml:space="preserve"> 1 05 02000 02 0000 110</t>
  </si>
  <si>
    <t>Единый налог на вмененный доход для отдельных видов деятельности</t>
  </si>
  <si>
    <t xml:space="preserve"> 1 05 02010 02 0000 110</t>
  </si>
  <si>
    <t xml:space="preserve"> 1 05 03000 01 0000 110</t>
  </si>
  <si>
    <t>Единый сельскохозяйственный налог</t>
  </si>
  <si>
    <t xml:space="preserve"> 1 05 03010 01 0000 110</t>
  </si>
  <si>
    <t xml:space="preserve"> 1 05 04000 02 0000 110 </t>
  </si>
  <si>
    <t>Налог, взимаемый в связи с применением патентной системы налогообложения</t>
  </si>
  <si>
    <t xml:space="preserve">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</si>
  <si>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</si>
  <si>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r>
      <t xml:space="preserve"> </t>
    </r>
    <r>
      <rPr>
        <b/>
        <sz val="10"/>
        <color theme="1"/>
        <rFont val="Times New Roman"/>
        <family val="1"/>
        <charset val="204"/>
      </rPr>
      <t>1 08 00000 00 0000 000</t>
    </r>
  </si>
  <si>
    <t>ГОСУДАРСТВЕННАЯ ПОШЛИНА</t>
  </si>
  <si>
    <t xml:space="preserve"> 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</si>
  <si>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</si>
  <si>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</si>
  <si>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</si>
  <si>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 xml:space="preserve">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</si>
  <si>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</si>
  <si>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 xml:space="preserve"> 1 08 07150 01 0000 110</t>
  </si>
  <si>
    <t>Государственная пошлина за выдачу разрешения на установку рекламной конструкции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</si>
  <si>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</si>
  <si>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</si>
  <si>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 xml:space="preserve"> 1 11 01000 00 0000 120</t>
  </si>
  <si>
    <t xml:space="preserve">Доходы в виде прибыли, приходящейся на доли в уставных (складочных) капиталах хозяйственных  товариществ и обществ, или дивидендов по акциям, принадлежащим Российской Федерации, субъектам Российской Федерации или муниципальным образованиям </t>
  </si>
  <si>
    <t xml:space="preserve"> 1 11 01050 05 0000 120</t>
  </si>
  <si>
    <t xml:space="preserve">Доходы 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</si>
  <si>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</si>
  <si>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</si>
  <si>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</si>
  <si>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</si>
  <si>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1 11 05013 05 0000 120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</si>
  <si>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</si>
  <si>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</si>
  <si>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1 11 05020 00 0000 120</t>
  </si>
  <si>
    <t>Доходы, получаемые в виде арендной платы за земли после разграничения государственной собственности на землю, а также  средства  от продажи права на  заключение договоров аренды указанных земельных участков ( за исключением земельных участков бюджетных и автономных учреждений)</t>
  </si>
  <si>
    <t xml:space="preserve"> 1 11 05025 05 0000 120</t>
  </si>
  <si>
    <t xml:space="preserve">Доходы, получаемые в виде арендной платы, а также 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</si>
  <si>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 1 11 05030 00 0000 120</t>
  </si>
  <si>
    <r>
      <t xml:space="preserve"> </t>
    </r>
    <r>
      <rPr>
        <sz val="10"/>
        <color theme="1"/>
        <rFont val="Times New Roman"/>
        <family val="1"/>
        <charset val="204"/>
      </rPr>
      <t>1 11 05035 05 0000 120</t>
    </r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</si>
  <si>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</si>
  <si>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1 11 09000 00 0000 120</t>
  </si>
  <si>
    <t>Прочие доходы от использования имущества и прав, находящихся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</si>
  <si>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</si>
  <si>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</si>
  <si>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</si>
  <si>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 собственности муниципальных районов (за исключением имущества муниципальных бюджетных и автономных учреждений,  а также имущества  муниципальных унитарных предприятий, в том числе казенных)</t>
  </si>
  <si>
    <t xml:space="preserve"> 1 12 00000 00 0000 000</t>
  </si>
  <si>
    <t>ПЛАТЕЖИ ПРИ ПОЛЬЗОВАНИИ ПРИРОДНЫМИ РЕСУРСАМИ</t>
  </si>
  <si>
    <t xml:space="preserve"> 1 12 01000 01 0000 120</t>
  </si>
  <si>
    <t>Плата за негативное воздействие на окружающую среду</t>
  </si>
  <si>
    <t xml:space="preserve"> 1 12 01010 01 0000 120</t>
  </si>
  <si>
    <t>Плата за выбросы загрязняющих веществ в атмосферный воздух стационарными объектами</t>
  </si>
  <si>
    <t xml:space="preserve"> 1 12 01030 01 0000 120</t>
  </si>
  <si>
    <t xml:space="preserve">Плата за сбросы загрязняющих веществ в водные объекты </t>
  </si>
  <si>
    <t xml:space="preserve"> 1 12 01040 01 0000 120</t>
  </si>
  <si>
    <t>Плата за размещение отходов производства и потребления</t>
  </si>
  <si>
    <t xml:space="preserve"> 1 12 01041 01 0000 120</t>
  </si>
  <si>
    <t xml:space="preserve">Плата за размещение отходов производства </t>
  </si>
  <si>
    <t xml:space="preserve"> 1 14 00000 00 0000 000 </t>
  </si>
  <si>
    <t>ДОХОДЫ ОТ ПРОДАЖИ МАТЕРИАЛЬНЫХ И НЕМАТЕРИАЛЬНЫХ АКТИВОВ</t>
  </si>
  <si>
    <t xml:space="preserve">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</si>
  <si>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</si>
  <si>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1 14 06010 00 0000 430</t>
  </si>
  <si>
    <t>Доходы от продажи земельных участков, государственная собственность на которые не разграничена</t>
  </si>
  <si>
    <t xml:space="preserve"> 1 14 06013 05 0000 430</t>
  </si>
  <si>
    <t xml:space="preserve">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</si>
  <si>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</si>
  <si>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</si>
  <si>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</si>
  <si>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</si>
  <si>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</si>
  <si>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</si>
  <si>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</si>
  <si>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1 15 00000 00 0000 000</t>
  </si>
  <si>
    <t>АДМИНИСТРАТИВНЫЕ ПЛАТЕЖИ И СБОРЫ</t>
  </si>
  <si>
    <t xml:space="preserve"> 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</si>
  <si>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</si>
  <si>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 xml:space="preserve"> 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</si>
  <si>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</si>
  <si>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1 16 00000 00 0000 000</t>
  </si>
  <si>
    <t>ШТРАФЫ, САНКЦИИ, ВОЗМЕЩЕНИЕ УЩЕРБА</t>
  </si>
  <si>
    <t xml:space="preserve">1 16 01000 01 0000 140 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</si>
  <si>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</si>
  <si>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</si>
  <si>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</si>
  <si>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</si>
  <si>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</si>
  <si>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</si>
  <si>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</si>
  <si>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1 16 01200 01 0000 140</t>
  </si>
  <si>
    <t>1 16 01203 01 0000 140</t>
  </si>
  <si>
    <t>1 16 01080 01 0000 140</t>
  </si>
  <si>
    <t>1 16 01083 01 0000 140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</si>
  <si>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</si>
  <si>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</si>
  <si>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</si>
  <si>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</si>
  <si>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</si>
  <si>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</si>
  <si>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</si>
  <si>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</si>
  <si>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1 16 01330 00 0000 140</t>
  </si>
  <si>
    <t xml:space="preserve"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 </t>
  </si>
  <si>
    <t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продукцию,  налагаемые мировыми судьями, комиссиями по делам несовершеннолетних и защите их прав</t>
  </si>
  <si>
    <t>1 16 11000 01 0000 140</t>
  </si>
  <si>
    <t>Платежи, уплачиваемые в целях возмещения вреда</t>
  </si>
  <si>
    <t>1 16 11050 01 0000 140</t>
  </si>
  <si>
    <t>1 11 07000 00 0000 120</t>
  </si>
  <si>
    <t>Платежи от государственных и муниицпальных унитарных предприятий</t>
  </si>
  <si>
    <t>1 11 07010 00 0000 120</t>
  </si>
  <si>
    <t xml:space="preserve">Доходы от перечисления части прибыли государственных и муниципальных унитарных предприятий, остающейся после уплаты  налогов и обязательных платежей </t>
  </si>
  <si>
    <t>1 11 07015 05 0000 120</t>
  </si>
  <si>
    <t>1 01 02040 01 0000 110</t>
  </si>
  <si>
    <t xml:space="preserve">1 14 06313 05 0000 430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</si>
  <si>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</si>
  <si>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1 01 02080 01 0000 110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</si>
  <si>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</si>
  <si>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</si>
  <si>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</si>
  <si>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</si>
  <si>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</si>
  <si>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 автономных учреждений)</t>
  </si>
  <si>
    <t xml:space="preserve">Доходы от перечисления части прибыли, остающейся после уплаты  налогов и иных обязательных платежей муниципальных унитарных предприятий, созданных  муниципальными районами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</si>
  <si>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</si>
  <si>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</si>
  <si>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</si>
  <si>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</si>
  <si>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</si>
  <si>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</si>
  <si>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</si>
  <si>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</si>
  <si>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</si>
  <si>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</si>
  <si>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</si>
  <si>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</si>
  <si>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</si>
  <si>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</si>
  <si>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</si>
  <si>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</si>
  <si>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</si>
  <si>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</si>
  <si>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1 16 01333 01 0000 140</t>
  </si>
  <si>
    <t>1 16 02000 02 0000 140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</si>
  <si>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</si>
  <si>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</si>
  <si>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</si>
  <si>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</si>
  <si>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</si>
  <si>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</si>
  <si>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</si>
  <si>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</si>
  <si>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</si>
  <si>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1 13 00000 00 0000 000</t>
  </si>
  <si>
    <t>ДОХОДЫ ОТ ОКАЗАНИЯ ПЛАТНЫХ УСЛУГ 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</si>
  <si>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</si>
  <si>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</si>
  <si>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</si>
  <si>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</si>
  <si>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</si>
  <si>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</si>
  <si>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 </t>
  </si>
  <si>
    <t>Платежи по искам о  возмещении вреда, причиненного окружающей среде, а также  платежи, уплачиваемые при добровольном возмещении вреда, причиненного окружающей среде  (за исключением вреда, причиненного окружающей среде на особо охраняемых  природных территориях, а также вреда, причиненного водным объектам), подлежащие зачислению в бюджет  муниципального образования</t>
  </si>
  <si>
    <t xml:space="preserve">Приложение № 1 
к решению Унечского районного Совета
народных депутатов «О бюджете Унечского муниципального района Брянской области на 2024 год и на плановый период 2025 и 2026 годов»
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</si>
  <si>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</si>
  <si>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</si>
  <si>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</si>
  <si>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</si>
  <si>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</si>
  <si>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</si>
  <si>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</si>
  <si>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</si>
  <si>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</si>
  <si>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</si>
  <si>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</si>
  <si>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</si>
  <si>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</si>
  <si>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</si>
  <si>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</si>
  <si>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</si>
  <si>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</si>
  <si>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</si>
  <si>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</si>
  <si>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</si>
  <si>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</si>
  <si>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</si>
  <si>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</si>
  <si>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</si>
  <si>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</si>
  <si>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</si>
  <si>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Субсидии бюджетам муниципальных районов на поддержку отрасли культуры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</si>
  <si>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</si>
  <si>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</si>
  <si>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</si>
  <si>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</si>
  <si>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</si>
  <si>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 бюджетам муниципальных районов  на выполнение передаваемых полномочий субъектов Российской Федерации</t>
  </si>
  <si>
    <t>2 02 30029 05 0000 150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</si>
  <si>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</si>
  <si>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2 02 35082 05 0000 150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</si>
  <si>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</si>
  <si>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2 02  35120 05 0000150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</si>
  <si>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</si>
  <si>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</si>
  <si>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</si>
  <si>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</si>
  <si>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</si>
  <si>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</si>
  <si>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</si>
  <si>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2 02 45303 05 0000 150</t>
  </si>
  <si>
    <t>ИТОГО ДОХОДОВ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</si>
  <si>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</si>
  <si>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Доходы бюджета Унечского муниципального района Брянской области
на 2024 год и на плановый период 2025 и 2026 годов
</t>
  </si>
  <si>
    <t>2024 год</t>
  </si>
  <si>
    <t>2025 год</t>
  </si>
  <si>
    <t>2026 год</t>
  </si>
  <si>
    <t>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</si>
  <si>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</si>
  <si>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1 17 00000 00 0000 000</t>
  </si>
  <si>
    <t>ПРОЧИЕ НЕНАЛОГОВЫЕ ДОХОДЫ</t>
  </si>
  <si>
    <t>1 17 15000 00 0000 150</t>
  </si>
  <si>
    <t>Инициативные платежи</t>
  </si>
  <si>
    <t>1 17 15030 05 0000 150</t>
  </si>
  <si>
    <t>Инициативные платежи, зачисляемые в бюджеты муниципальных районов</t>
  </si>
  <si>
    <t>1 17 15030 05 0001 150</t>
  </si>
  <si>
    <t>Инициативные платежи, зачисляемые в бюджеты муниципальных районов (поступления средств на реализацию проекта "Благоустройство спортивно-игровой площадки, расположенной по адресу г. Унеча, ул. Володарского, 113")</t>
  </si>
  <si>
    <t>1 17 15030 05 0002 150</t>
  </si>
  <si>
    <t>Инициативные платежи, зачисляемые в бюджеты муниципальных районов (поступления средств на реализацию проекта "Устройство скейт-парка в городе Унеча")</t>
  </si>
  <si>
    <t>1 17 15030 05 0003 150</t>
  </si>
  <si>
    <t>Инициативные платежи, зачисляемые в бюджеты муниципальных районов (поступления средств на реализацию проекта "Устройство универсального спортивного корта по адресу г. Унеча, ул. Октябрьская, 26")</t>
  </si>
  <si>
    <t>2 07 00000 00 0000 000</t>
  </si>
  <si>
    <t>ПРОЧИЕ БЕЗВОЗМЕЗДНЫЕ ПОСТУПЛЕНИЯ</t>
  </si>
  <si>
    <t>Прочие безвозмездные поступления в бюджеты городских поселений</t>
  </si>
  <si>
    <t>Прочие межбюджетные трансферты, передаваемые бюджетам муниципальных районов</t>
  </si>
  <si>
    <t>2 02 49999 05 0000 150</t>
  </si>
  <si>
    <t>2 07 05030 05 0000 150</t>
  </si>
  <si>
    <t>2 02 27139 05 0000 150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</si>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</sst>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49" fontId="4" fillId="0" borderId="2">
      <alignment horizontal="center" vertical="top" shrinkToFit="1"/>
    </xf>
    <xf numFmtId="0" fontId="4" fillId="0" borderId="2">
      <alignment horizontal="left" vertical="top" wrapText="1"/>
    </xf>
  </cellStyleXfs>
  <cellXfs count="5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wrapText="1"/>
    </xf>
    <xf numFmtId="4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0" fontId="1" fillId="0" borderId="1" xfId="1" applyFont="1" applyBorder="1" applyAlignment="1">
      <alignment horizontal="justify" wrapText="1"/>
    </xf>
    <xf numFmtId="0" fontId="1" fillId="0" borderId="1" xfId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1" applyFont="1" applyBorder="1" applyAlignment="1">
      <alignment horizontal="justify" wrapText="1"/>
    </xf>
    <xf numFmtId="0" fontId="5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" fontId="7" fillId="0" borderId="1" xfId="0" applyNumberFormat="1" applyFont="1" applyBorder="1" applyAlignment="1">
      <alignment horizontal="right" wrapText="1"/>
    </xf>
    <xf numFmtId="49" fontId="7" fillId="2" borderId="1" xfId="2" applyFont="1" applyFill="1" applyBorder="1" applyAlignment="1" applyProtection="1">
      <alignment horizontal="left" wrapText="1" shrinkToFit="1"/>
      <protection locked="0"/>
    </xf>
    <xf numFmtId="0" fontId="7" fillId="2" borderId="1" xfId="3" applyFont="1" applyFill="1" applyBorder="1" applyAlignment="1" applyProtection="1">
      <alignment horizontal="left" wrapText="1"/>
      <protection locked="0"/>
    </xf>
    <xf numFmtId="0" fontId="5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1" applyFont="1" applyBorder="1" applyAlignment="1">
      <alignment horizontal="justify" vertical="top" wrapText="1"/>
    </xf>
    <xf numFmtId="4" fontId="1" fillId="0" borderId="3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4" fontId="2" fillId="0" borderId="4" xfId="0" applyNumberFormat="1" applyFont="1" applyBorder="1" applyAlignment="1">
      <alignment horizontal="right" wrapText="1"/>
    </xf>
    <xf numFmtId="4" fontId="5" fillId="0" borderId="4" xfId="0" applyNumberFormat="1" applyFont="1" applyBorder="1" applyAlignment="1">
      <alignment horizontal="right" wrapText="1"/>
    </xf>
    <xf numFmtId="4" fontId="6" fillId="0" borderId="4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7" fillId="2" borderId="1" xfId="2" applyFont="1" applyFill="1" applyBorder="1" applyAlignment="1" applyProtection="1">
      <alignment horizontal="left" vertical="center" wrapText="1" shrinkToFit="1"/>
      <protection locked="0"/>
    </xf>
    <xf numFmtId="0" fontId="7" fillId="2" borderId="1" xfId="3" applyFont="1" applyFill="1" applyBorder="1" applyAlignment="1" applyProtection="1">
      <alignment horizontal="left" vertical="center" wrapText="1"/>
      <protection locked="0"/>
    </xf>
    <xf numFmtId="4" fontId="1" fillId="0" borderId="4" xfId="0" applyNumberFormat="1" applyFont="1" applyBorder="1" applyAlignment="1">
      <alignment horizontal="right" wrapText="1"/>
    </xf>
    <xf numFmtId="4" fontId="1" fillId="0" borderId="3" xfId="0" applyNumberFormat="1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4" fontId="1" fillId="0" borderId="1" xfId="0" applyNumberFormat="1" applyFont="1" applyBorder="1" applyAlignment="1">
      <alignment wrapText="1"/>
    </xf>
    <xf numFmtId="0" fontId="8" fillId="0" borderId="0" xfId="0" applyFont="1"/>
    <xf numFmtId="0" fontId="8" fillId="0" borderId="1" xfId="1" applyFont="1" applyBorder="1" applyAlignment="1">
      <alignment horizontal="justify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horizontal="justify" vertical="top" wrapText="1"/>
    </xf>
    <xf numFmtId="0" fontId="0" fillId="0" borderId="0" xfId="0" applyAlignment="1">
      <alignment horizontal="center" vertical="top" wrapText="1"/>
    </xf>
    <xf numFmtId="4" fontId="5" fillId="0" borderId="5" xfId="0" applyNumberFormat="1" applyFont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/>
  </cellXfs>
  <cellStyles count="4">
    <cellStyle name="xl39" xfId="3" xr:uid="{00000000-0005-0000-0000-000000000000}"/>
    <cellStyle name="xl44" xfId="2" xr:uid="{00000000-0005-0000-0000-000001000000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36"/>
  <sheetViews>
    <sheetView tabSelected="1" zoomScale="90" zoomScaleNormal="90" workbookViewId="0">
      <selection activeCell="V105" sqref="V105"/>
    </sheetView>
  </sheetViews>
  <sheetFormatPr defaultRowHeight="15.75" x14ac:dyDescent="0.25"/>
  <cols>
    <col min="1" max="1" width="19.875" customWidth="1"/>
    <col min="2" max="2" width="63.875" customWidth="1"/>
    <col min="3" max="5" width="14" hidden="1" customWidth="1"/>
    <col min="6" max="14" width="13.375" hidden="1" customWidth="1"/>
    <col min="15" max="15" width="13.375" customWidth="1"/>
    <col min="16" max="17" width="13.375" hidden="1" customWidth="1"/>
    <col min="18" max="18" width="13.375" customWidth="1"/>
    <col min="19" max="19" width="12.75" customWidth="1"/>
    <col min="20" max="20" width="12.25" customWidth="1"/>
  </cols>
  <sheetData>
    <row r="1" spans="1:19" ht="106.5" customHeight="1" x14ac:dyDescent="0.25">
      <c r="C1" s="47" t="s">
        <v>192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</row>
    <row r="2" spans="1:19" ht="35.25" customHeight="1" x14ac:dyDescent="0.25">
      <c r="A2" s="48" t="s">
        <v>241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</row>
    <row r="3" spans="1:19" x14ac:dyDescent="0.25">
      <c r="S3" s="26" t="s">
        <v>245</v>
      </c>
    </row>
    <row r="4" spans="1:19" ht="38.25" x14ac:dyDescent="0.25">
      <c r="A4" s="2" t="s">
        <v>0</v>
      </c>
      <c r="B4" s="2" t="s">
        <v>1</v>
      </c>
      <c r="C4" s="2" t="s">
        <v>242</v>
      </c>
      <c r="D4" s="2"/>
      <c r="E4" s="2" t="s">
        <v>242</v>
      </c>
      <c r="F4" s="2" t="s">
        <v>243</v>
      </c>
      <c r="G4" s="2"/>
      <c r="H4" s="2"/>
      <c r="I4" s="2" t="s">
        <v>242</v>
      </c>
      <c r="J4" s="2" t="s">
        <v>243</v>
      </c>
      <c r="K4" s="2"/>
      <c r="L4" s="2"/>
      <c r="M4" s="2"/>
      <c r="N4" s="2"/>
      <c r="O4" s="2" t="s">
        <v>242</v>
      </c>
      <c r="P4" s="2"/>
      <c r="Q4" s="2"/>
      <c r="R4" s="2" t="s">
        <v>243</v>
      </c>
      <c r="S4" s="2" t="s">
        <v>244</v>
      </c>
    </row>
    <row r="5" spans="1:19" x14ac:dyDescent="0.25">
      <c r="A5" s="3" t="s">
        <v>2</v>
      </c>
      <c r="B5" s="4" t="s">
        <v>3</v>
      </c>
      <c r="C5" s="5">
        <f>SUM(C6,C15,C24,C31,C36,C53,C59,C63,C75,C78)</f>
        <v>289860000</v>
      </c>
      <c r="D5" s="5">
        <v>450000</v>
      </c>
      <c r="E5" s="5">
        <f>C5+D5</f>
        <v>290310000</v>
      </c>
      <c r="F5" s="5">
        <f>SUM(F6,F15,F24,F31,F36,F53,F59,F63,F75,F78)</f>
        <v>300950000</v>
      </c>
      <c r="G5" s="5">
        <v>1951680.39</v>
      </c>
      <c r="H5" s="5"/>
      <c r="I5" s="5">
        <f>E5+H5</f>
        <v>290310000</v>
      </c>
      <c r="J5" s="5">
        <f t="shared" ref="J5:J36" si="0">F5+G5</f>
        <v>302901680.38999999</v>
      </c>
      <c r="K5" s="5"/>
      <c r="L5" s="5"/>
      <c r="M5" s="5">
        <f>I5+L5</f>
        <v>290310000</v>
      </c>
      <c r="N5" s="5"/>
      <c r="O5" s="5">
        <f>M5+N5</f>
        <v>290310000</v>
      </c>
      <c r="P5" s="5">
        <f>J5+K5</f>
        <v>302901680.38999999</v>
      </c>
      <c r="Q5" s="5">
        <v>6000000</v>
      </c>
      <c r="R5" s="5">
        <f>P5+Q5</f>
        <v>308901680.38999999</v>
      </c>
      <c r="S5" s="5">
        <f>SUM(S6,S15,S24,S31,S36,S53,S59,S63,S75,S78)</f>
        <v>315115000</v>
      </c>
    </row>
    <row r="6" spans="1:19" x14ac:dyDescent="0.25">
      <c r="A6" s="3" t="s">
        <v>4</v>
      </c>
      <c r="B6" s="4" t="s">
        <v>5</v>
      </c>
      <c r="C6" s="5">
        <f>SUM(C7)</f>
        <v>243555000</v>
      </c>
      <c r="D6" s="5"/>
      <c r="E6" s="5">
        <f t="shared" ref="E6:E65" si="1">C6+D6</f>
        <v>243555000</v>
      </c>
      <c r="F6" s="5">
        <f>SUM(F7)</f>
        <v>256837000</v>
      </c>
      <c r="G6" s="5"/>
      <c r="H6" s="5"/>
      <c r="I6" s="5">
        <f t="shared" ref="I6:I65" si="2">E6+H6</f>
        <v>243555000</v>
      </c>
      <c r="J6" s="5">
        <f t="shared" si="0"/>
        <v>256837000</v>
      </c>
      <c r="K6" s="5"/>
      <c r="L6" s="5"/>
      <c r="M6" s="5">
        <f t="shared" ref="M6:M65" si="3">I6+L6</f>
        <v>243555000</v>
      </c>
      <c r="N6" s="5"/>
      <c r="O6" s="5">
        <f t="shared" ref="O6:O69" si="4">M6+N6</f>
        <v>243555000</v>
      </c>
      <c r="P6" s="5">
        <f>J6+K6</f>
        <v>256837000</v>
      </c>
      <c r="Q6" s="5"/>
      <c r="R6" s="5">
        <f>P6+Q6</f>
        <v>256837000</v>
      </c>
      <c r="S6" s="5">
        <f>SUM(S7)</f>
        <v>270659000</v>
      </c>
    </row>
    <row r="7" spans="1:19" x14ac:dyDescent="0.25">
      <c r="A7" s="6" t="s">
        <v>6</v>
      </c>
      <c r="B7" s="7" t="s">
        <v>7</v>
      </c>
      <c r="C7" s="8">
        <f>SUM(C8,C9,C10,C11,C12,C13,C14)</f>
        <v>243555000</v>
      </c>
      <c r="D7" s="8"/>
      <c r="E7" s="8">
        <f t="shared" si="1"/>
        <v>243555000</v>
      </c>
      <c r="F7" s="8">
        <f>SUM(F8,F9,F10,F11,F12,F13,F14)</f>
        <v>256837000</v>
      </c>
      <c r="G7" s="8"/>
      <c r="H7" s="8"/>
      <c r="I7" s="5">
        <f t="shared" si="2"/>
        <v>243555000</v>
      </c>
      <c r="J7" s="8">
        <f t="shared" si="0"/>
        <v>256837000</v>
      </c>
      <c r="K7" s="8"/>
      <c r="L7" s="8"/>
      <c r="M7" s="8">
        <f t="shared" si="3"/>
        <v>243555000</v>
      </c>
      <c r="N7" s="8"/>
      <c r="O7" s="8">
        <f t="shared" si="4"/>
        <v>243555000</v>
      </c>
      <c r="P7" s="8">
        <f>J7+K7</f>
        <v>256837000</v>
      </c>
      <c r="Q7" s="8"/>
      <c r="R7" s="8">
        <f>P7+Q7</f>
        <v>256837000</v>
      </c>
      <c r="S7" s="8">
        <f>SUM(S8,S9,S10,S11,S12,S13,S14)</f>
        <v>270659000</v>
      </c>
    </row>
    <row r="8" spans="1:19" ht="65.45" customHeight="1" x14ac:dyDescent="0.25">
      <c r="A8" s="6" t="s">
        <v>8</v>
      </c>
      <c r="B8" s="7" t="s">
        <v>246</v>
      </c>
      <c r="C8" s="8">
        <v>229014000</v>
      </c>
      <c r="D8" s="8"/>
      <c r="E8" s="8">
        <f t="shared" si="1"/>
        <v>229014000</v>
      </c>
      <c r="F8" s="8">
        <v>241165000</v>
      </c>
      <c r="G8" s="8"/>
      <c r="H8" s="8"/>
      <c r="I8" s="5">
        <f t="shared" si="2"/>
        <v>229014000</v>
      </c>
      <c r="J8" s="8">
        <f t="shared" si="0"/>
        <v>241165000</v>
      </c>
      <c r="K8" s="8"/>
      <c r="L8" s="8"/>
      <c r="M8" s="8">
        <f t="shared" si="3"/>
        <v>229014000</v>
      </c>
      <c r="N8" s="8"/>
      <c r="O8" s="8">
        <f t="shared" si="4"/>
        <v>229014000</v>
      </c>
      <c r="P8" s="8">
        <f>J8+K8</f>
        <v>241165000</v>
      </c>
      <c r="Q8" s="8"/>
      <c r="R8" s="8">
        <f t="shared" ref="R8:R71" si="5">P8+Q8</f>
        <v>241165000</v>
      </c>
      <c r="S8" s="8">
        <v>253856000</v>
      </c>
    </row>
    <row r="9" spans="1:19" ht="67.150000000000006" customHeight="1" x14ac:dyDescent="0.25">
      <c r="A9" s="6" t="s">
        <v>9</v>
      </c>
      <c r="B9" s="7" t="s">
        <v>10</v>
      </c>
      <c r="C9" s="8">
        <v>1500000</v>
      </c>
      <c r="D9" s="8"/>
      <c r="E9" s="8">
        <f t="shared" si="1"/>
        <v>1500000</v>
      </c>
      <c r="F9" s="8">
        <v>1600000</v>
      </c>
      <c r="G9" s="8"/>
      <c r="H9" s="8"/>
      <c r="I9" s="5">
        <f t="shared" si="2"/>
        <v>1500000</v>
      </c>
      <c r="J9" s="8">
        <f t="shared" si="0"/>
        <v>1600000</v>
      </c>
      <c r="K9" s="8"/>
      <c r="L9" s="8"/>
      <c r="M9" s="8">
        <f t="shared" si="3"/>
        <v>1500000</v>
      </c>
      <c r="N9" s="8"/>
      <c r="O9" s="8">
        <f t="shared" si="4"/>
        <v>1500000</v>
      </c>
      <c r="P9" s="8">
        <f>J9+K9</f>
        <v>1600000</v>
      </c>
      <c r="Q9" s="8"/>
      <c r="R9" s="8">
        <f t="shared" si="5"/>
        <v>1600000</v>
      </c>
      <c r="S9" s="8">
        <v>1700000</v>
      </c>
    </row>
    <row r="10" spans="1:19" ht="30.75" customHeight="1" x14ac:dyDescent="0.25">
      <c r="A10" s="6" t="s">
        <v>11</v>
      </c>
      <c r="B10" s="7" t="s">
        <v>12</v>
      </c>
      <c r="C10" s="8">
        <v>2200000</v>
      </c>
      <c r="D10" s="8"/>
      <c r="E10" s="8">
        <f t="shared" si="1"/>
        <v>2200000</v>
      </c>
      <c r="F10" s="8">
        <v>2400000</v>
      </c>
      <c r="G10" s="8"/>
      <c r="H10" s="8"/>
      <c r="I10" s="5">
        <f t="shared" si="2"/>
        <v>2200000</v>
      </c>
      <c r="J10" s="8">
        <f t="shared" si="0"/>
        <v>2400000</v>
      </c>
      <c r="K10" s="8"/>
      <c r="L10" s="8"/>
      <c r="M10" s="8">
        <f t="shared" si="3"/>
        <v>2200000</v>
      </c>
      <c r="N10" s="8"/>
      <c r="O10" s="8">
        <f t="shared" si="4"/>
        <v>2200000</v>
      </c>
      <c r="P10" s="8">
        <f>J10+K10</f>
        <v>2400000</v>
      </c>
      <c r="Q10" s="8"/>
      <c r="R10" s="8">
        <f t="shared" si="5"/>
        <v>2400000</v>
      </c>
      <c r="S10" s="8">
        <v>2600000</v>
      </c>
    </row>
    <row r="11" spans="1:19" ht="56.45" customHeight="1" x14ac:dyDescent="0.25">
      <c r="A11" s="6" t="s">
        <v>142</v>
      </c>
      <c r="B11" s="7" t="s">
        <v>13</v>
      </c>
      <c r="C11" s="8">
        <v>11000</v>
      </c>
      <c r="D11" s="8"/>
      <c r="E11" s="8">
        <f t="shared" si="1"/>
        <v>11000</v>
      </c>
      <c r="F11" s="8">
        <v>12000</v>
      </c>
      <c r="G11" s="8"/>
      <c r="H11" s="8"/>
      <c r="I11" s="5">
        <f t="shared" si="2"/>
        <v>11000</v>
      </c>
      <c r="J11" s="8">
        <f t="shared" si="0"/>
        <v>12000</v>
      </c>
      <c r="K11" s="8"/>
      <c r="L11" s="8"/>
      <c r="M11" s="8">
        <f t="shared" si="3"/>
        <v>11000</v>
      </c>
      <c r="N11" s="8"/>
      <c r="O11" s="8">
        <f t="shared" si="4"/>
        <v>11000</v>
      </c>
      <c r="P11" s="8">
        <f>J11+K11</f>
        <v>12000</v>
      </c>
      <c r="Q11" s="8"/>
      <c r="R11" s="8">
        <f t="shared" si="5"/>
        <v>12000</v>
      </c>
      <c r="S11" s="8">
        <v>13000</v>
      </c>
    </row>
    <row r="12" spans="1:19" ht="82.9" customHeight="1" x14ac:dyDescent="0.25">
      <c r="A12" s="9" t="s">
        <v>145</v>
      </c>
      <c r="B12" s="7" t="s">
        <v>197</v>
      </c>
      <c r="C12" s="8">
        <v>430000</v>
      </c>
      <c r="D12" s="8"/>
      <c r="E12" s="8">
        <f t="shared" si="1"/>
        <v>430000</v>
      </c>
      <c r="F12" s="8">
        <v>460000</v>
      </c>
      <c r="G12" s="8"/>
      <c r="H12" s="8"/>
      <c r="I12" s="5">
        <f t="shared" si="2"/>
        <v>430000</v>
      </c>
      <c r="J12" s="8">
        <f t="shared" si="0"/>
        <v>460000</v>
      </c>
      <c r="K12" s="8"/>
      <c r="L12" s="8"/>
      <c r="M12" s="8">
        <f t="shared" si="3"/>
        <v>430000</v>
      </c>
      <c r="N12" s="8"/>
      <c r="O12" s="8">
        <f t="shared" si="4"/>
        <v>430000</v>
      </c>
      <c r="P12" s="8">
        <f>J12+K12</f>
        <v>460000</v>
      </c>
      <c r="Q12" s="8"/>
      <c r="R12" s="8">
        <f t="shared" si="5"/>
        <v>460000</v>
      </c>
      <c r="S12" s="8">
        <v>490000</v>
      </c>
    </row>
    <row r="13" spans="1:19" ht="39.6" customHeight="1" x14ac:dyDescent="0.25">
      <c r="A13" s="6" t="s">
        <v>193</v>
      </c>
      <c r="B13" s="12" t="s">
        <v>195</v>
      </c>
      <c r="C13" s="8">
        <v>3900000</v>
      </c>
      <c r="D13" s="8"/>
      <c r="E13" s="8">
        <f t="shared" si="1"/>
        <v>3900000</v>
      </c>
      <c r="F13" s="8">
        <v>4200000</v>
      </c>
      <c r="G13" s="8"/>
      <c r="H13" s="8"/>
      <c r="I13" s="5">
        <f t="shared" si="2"/>
        <v>3900000</v>
      </c>
      <c r="J13" s="8">
        <f t="shared" si="0"/>
        <v>4200000</v>
      </c>
      <c r="K13" s="8"/>
      <c r="L13" s="8"/>
      <c r="M13" s="8">
        <f t="shared" si="3"/>
        <v>3900000</v>
      </c>
      <c r="N13" s="8"/>
      <c r="O13" s="8">
        <f t="shared" si="4"/>
        <v>3900000</v>
      </c>
      <c r="P13" s="8">
        <f>J13+K13</f>
        <v>4200000</v>
      </c>
      <c r="Q13" s="8"/>
      <c r="R13" s="8">
        <f t="shared" si="5"/>
        <v>4200000</v>
      </c>
      <c r="S13" s="8">
        <v>4500000</v>
      </c>
    </row>
    <row r="14" spans="1:19" ht="39" customHeight="1" x14ac:dyDescent="0.25">
      <c r="A14" s="6" t="s">
        <v>194</v>
      </c>
      <c r="B14" s="12" t="s">
        <v>196</v>
      </c>
      <c r="C14" s="8">
        <v>6500000</v>
      </c>
      <c r="D14" s="8"/>
      <c r="E14" s="8">
        <f t="shared" si="1"/>
        <v>6500000</v>
      </c>
      <c r="F14" s="8">
        <v>7000000</v>
      </c>
      <c r="G14" s="8"/>
      <c r="H14" s="8"/>
      <c r="I14" s="5">
        <f t="shared" si="2"/>
        <v>6500000</v>
      </c>
      <c r="J14" s="8">
        <f t="shared" si="0"/>
        <v>7000000</v>
      </c>
      <c r="K14" s="8"/>
      <c r="L14" s="8"/>
      <c r="M14" s="8">
        <f t="shared" si="3"/>
        <v>6500000</v>
      </c>
      <c r="N14" s="8"/>
      <c r="O14" s="8">
        <f t="shared" si="4"/>
        <v>6500000</v>
      </c>
      <c r="P14" s="8">
        <f>J14+K14</f>
        <v>7000000</v>
      </c>
      <c r="Q14" s="8"/>
      <c r="R14" s="8">
        <f t="shared" si="5"/>
        <v>7000000</v>
      </c>
      <c r="S14" s="8">
        <v>7500000</v>
      </c>
    </row>
    <row r="15" spans="1:19" ht="26.25" x14ac:dyDescent="0.25">
      <c r="A15" s="3" t="s">
        <v>14</v>
      </c>
      <c r="B15" s="4" t="s">
        <v>15</v>
      </c>
      <c r="C15" s="5">
        <f>SUM(C16,C18,C20,C22)</f>
        <v>15219000</v>
      </c>
      <c r="D15" s="5"/>
      <c r="E15" s="5">
        <f t="shared" si="1"/>
        <v>15219000</v>
      </c>
      <c r="F15" s="5">
        <f>SUM(F16,F18,F20,F22)</f>
        <v>15534000</v>
      </c>
      <c r="G15" s="5"/>
      <c r="H15" s="5"/>
      <c r="I15" s="5">
        <f t="shared" si="2"/>
        <v>15219000</v>
      </c>
      <c r="J15" s="5">
        <f t="shared" si="0"/>
        <v>15534000</v>
      </c>
      <c r="K15" s="5"/>
      <c r="L15" s="5"/>
      <c r="M15" s="5">
        <f t="shared" si="3"/>
        <v>15219000</v>
      </c>
      <c r="N15" s="5"/>
      <c r="O15" s="5">
        <f t="shared" si="4"/>
        <v>15219000</v>
      </c>
      <c r="P15" s="5">
        <f>J15+K15</f>
        <v>15534000</v>
      </c>
      <c r="Q15" s="5"/>
      <c r="R15" s="5">
        <f t="shared" si="5"/>
        <v>15534000</v>
      </c>
      <c r="S15" s="5">
        <f>SUM(S16,S18,S20,S22)</f>
        <v>15623000</v>
      </c>
    </row>
    <row r="16" spans="1:19" ht="39" x14ac:dyDescent="0.25">
      <c r="A16" s="6" t="s">
        <v>16</v>
      </c>
      <c r="B16" s="7" t="s">
        <v>17</v>
      </c>
      <c r="C16" s="8">
        <f>C17</f>
        <v>7937000</v>
      </c>
      <c r="D16" s="8"/>
      <c r="E16" s="8">
        <f t="shared" si="1"/>
        <v>7937000</v>
      </c>
      <c r="F16" s="8">
        <f>F17</f>
        <v>8082000</v>
      </c>
      <c r="G16" s="8"/>
      <c r="H16" s="8"/>
      <c r="I16" s="5">
        <f t="shared" si="2"/>
        <v>7937000</v>
      </c>
      <c r="J16" s="8">
        <f t="shared" si="0"/>
        <v>8082000</v>
      </c>
      <c r="K16" s="8"/>
      <c r="L16" s="8"/>
      <c r="M16" s="8">
        <f t="shared" si="3"/>
        <v>7937000</v>
      </c>
      <c r="N16" s="8"/>
      <c r="O16" s="8">
        <f t="shared" si="4"/>
        <v>7937000</v>
      </c>
      <c r="P16" s="8">
        <f>J16+K16</f>
        <v>8082000</v>
      </c>
      <c r="Q16" s="8"/>
      <c r="R16" s="8">
        <f t="shared" si="5"/>
        <v>8082000</v>
      </c>
      <c r="S16" s="8">
        <f>S17</f>
        <v>8138000</v>
      </c>
    </row>
    <row r="17" spans="1:19" ht="64.5" x14ac:dyDescent="0.25">
      <c r="A17" s="6" t="s">
        <v>18</v>
      </c>
      <c r="B17" s="7" t="s">
        <v>146</v>
      </c>
      <c r="C17" s="8">
        <v>7937000</v>
      </c>
      <c r="D17" s="8"/>
      <c r="E17" s="8">
        <f t="shared" si="1"/>
        <v>7937000</v>
      </c>
      <c r="F17" s="8">
        <v>8082000</v>
      </c>
      <c r="G17" s="8"/>
      <c r="H17" s="8"/>
      <c r="I17" s="5">
        <f t="shared" si="2"/>
        <v>7937000</v>
      </c>
      <c r="J17" s="8">
        <f t="shared" si="0"/>
        <v>8082000</v>
      </c>
      <c r="K17" s="8"/>
      <c r="L17" s="8"/>
      <c r="M17" s="8">
        <f t="shared" si="3"/>
        <v>7937000</v>
      </c>
      <c r="N17" s="8"/>
      <c r="O17" s="8">
        <f t="shared" si="4"/>
        <v>7937000</v>
      </c>
      <c r="P17" s="8">
        <f>J17+K17</f>
        <v>8082000</v>
      </c>
      <c r="Q17" s="8"/>
      <c r="R17" s="8">
        <f t="shared" si="5"/>
        <v>8082000</v>
      </c>
      <c r="S17" s="8">
        <v>8138000</v>
      </c>
    </row>
    <row r="18" spans="1:19" ht="51.75" x14ac:dyDescent="0.25">
      <c r="A18" s="6" t="s">
        <v>19</v>
      </c>
      <c r="B18" s="7" t="s">
        <v>20</v>
      </c>
      <c r="C18" s="8">
        <f>C19</f>
        <v>38000</v>
      </c>
      <c r="D18" s="8"/>
      <c r="E18" s="8">
        <f t="shared" si="1"/>
        <v>38000</v>
      </c>
      <c r="F18" s="8">
        <f>F19</f>
        <v>42000</v>
      </c>
      <c r="G18" s="8"/>
      <c r="H18" s="8"/>
      <c r="I18" s="5">
        <f t="shared" si="2"/>
        <v>38000</v>
      </c>
      <c r="J18" s="8">
        <f t="shared" si="0"/>
        <v>42000</v>
      </c>
      <c r="K18" s="8"/>
      <c r="L18" s="8"/>
      <c r="M18" s="8">
        <f t="shared" si="3"/>
        <v>38000</v>
      </c>
      <c r="N18" s="8"/>
      <c r="O18" s="8">
        <f t="shared" si="4"/>
        <v>38000</v>
      </c>
      <c r="P18" s="8">
        <f>J18+K18</f>
        <v>42000</v>
      </c>
      <c r="Q18" s="8"/>
      <c r="R18" s="8">
        <f t="shared" si="5"/>
        <v>42000</v>
      </c>
      <c r="S18" s="8">
        <f>S19</f>
        <v>43000</v>
      </c>
    </row>
    <row r="19" spans="1:19" ht="77.25" x14ac:dyDescent="0.25">
      <c r="A19" s="6" t="s">
        <v>21</v>
      </c>
      <c r="B19" s="7" t="s">
        <v>149</v>
      </c>
      <c r="C19" s="8">
        <v>38000</v>
      </c>
      <c r="D19" s="8"/>
      <c r="E19" s="8">
        <f t="shared" si="1"/>
        <v>38000</v>
      </c>
      <c r="F19" s="8">
        <v>42000</v>
      </c>
      <c r="G19" s="8"/>
      <c r="H19" s="8"/>
      <c r="I19" s="5">
        <f t="shared" si="2"/>
        <v>38000</v>
      </c>
      <c r="J19" s="8">
        <f t="shared" si="0"/>
        <v>42000</v>
      </c>
      <c r="K19" s="8"/>
      <c r="L19" s="8"/>
      <c r="M19" s="8">
        <f t="shared" si="3"/>
        <v>38000</v>
      </c>
      <c r="N19" s="8"/>
      <c r="O19" s="8">
        <f t="shared" si="4"/>
        <v>38000</v>
      </c>
      <c r="P19" s="8">
        <f>J19+K19</f>
        <v>42000</v>
      </c>
      <c r="Q19" s="8"/>
      <c r="R19" s="8">
        <f t="shared" si="5"/>
        <v>42000</v>
      </c>
      <c r="S19" s="8">
        <v>43000</v>
      </c>
    </row>
    <row r="20" spans="1:19" ht="51.75" x14ac:dyDescent="0.25">
      <c r="A20" s="6" t="s">
        <v>22</v>
      </c>
      <c r="B20" s="7" t="s">
        <v>23</v>
      </c>
      <c r="C20" s="8">
        <f>C21</f>
        <v>8230000</v>
      </c>
      <c r="D20" s="8"/>
      <c r="E20" s="8">
        <f t="shared" si="1"/>
        <v>8230000</v>
      </c>
      <c r="F20" s="8">
        <f>F21</f>
        <v>8415000</v>
      </c>
      <c r="G20" s="8"/>
      <c r="H20" s="8"/>
      <c r="I20" s="5">
        <f t="shared" si="2"/>
        <v>8230000</v>
      </c>
      <c r="J20" s="8">
        <f t="shared" si="0"/>
        <v>8415000</v>
      </c>
      <c r="K20" s="8"/>
      <c r="L20" s="8"/>
      <c r="M20" s="8">
        <f t="shared" si="3"/>
        <v>8230000</v>
      </c>
      <c r="N20" s="8"/>
      <c r="O20" s="8">
        <f t="shared" si="4"/>
        <v>8230000</v>
      </c>
      <c r="P20" s="8">
        <f>J20+K20</f>
        <v>8415000</v>
      </c>
      <c r="Q20" s="8"/>
      <c r="R20" s="8">
        <f t="shared" si="5"/>
        <v>8415000</v>
      </c>
      <c r="S20" s="8">
        <f>S21</f>
        <v>8476000</v>
      </c>
    </row>
    <row r="21" spans="1:19" ht="64.5" x14ac:dyDescent="0.25">
      <c r="A21" s="6" t="s">
        <v>24</v>
      </c>
      <c r="B21" s="7" t="s">
        <v>147</v>
      </c>
      <c r="C21" s="8">
        <v>8230000</v>
      </c>
      <c r="D21" s="8"/>
      <c r="E21" s="8">
        <f t="shared" si="1"/>
        <v>8230000</v>
      </c>
      <c r="F21" s="8">
        <v>8415000</v>
      </c>
      <c r="G21" s="8"/>
      <c r="H21" s="8"/>
      <c r="I21" s="5">
        <f t="shared" si="2"/>
        <v>8230000</v>
      </c>
      <c r="J21" s="8">
        <f t="shared" si="0"/>
        <v>8415000</v>
      </c>
      <c r="K21" s="8"/>
      <c r="L21" s="8"/>
      <c r="M21" s="8">
        <f t="shared" si="3"/>
        <v>8230000</v>
      </c>
      <c r="N21" s="8"/>
      <c r="O21" s="8">
        <f t="shared" si="4"/>
        <v>8230000</v>
      </c>
      <c r="P21" s="8">
        <f>J21+K21</f>
        <v>8415000</v>
      </c>
      <c r="Q21" s="8"/>
      <c r="R21" s="8">
        <f t="shared" si="5"/>
        <v>8415000</v>
      </c>
      <c r="S21" s="8">
        <v>8476000</v>
      </c>
    </row>
    <row r="22" spans="1:19" ht="51.75" x14ac:dyDescent="0.25">
      <c r="A22" s="6" t="s">
        <v>25</v>
      </c>
      <c r="B22" s="7" t="s">
        <v>26</v>
      </c>
      <c r="C22" s="8">
        <f>C23</f>
        <v>-986000</v>
      </c>
      <c r="D22" s="8"/>
      <c r="E22" s="8">
        <f t="shared" si="1"/>
        <v>-986000</v>
      </c>
      <c r="F22" s="8">
        <f>F23</f>
        <v>-1005000</v>
      </c>
      <c r="G22" s="8"/>
      <c r="H22" s="8"/>
      <c r="I22" s="5">
        <f t="shared" si="2"/>
        <v>-986000</v>
      </c>
      <c r="J22" s="8">
        <f t="shared" si="0"/>
        <v>-1005000</v>
      </c>
      <c r="K22" s="8"/>
      <c r="L22" s="8"/>
      <c r="M22" s="8">
        <f t="shared" si="3"/>
        <v>-986000</v>
      </c>
      <c r="N22" s="8"/>
      <c r="O22" s="8">
        <f t="shared" si="4"/>
        <v>-986000</v>
      </c>
      <c r="P22" s="8">
        <f>J22+K22</f>
        <v>-1005000</v>
      </c>
      <c r="Q22" s="8"/>
      <c r="R22" s="8">
        <f t="shared" si="5"/>
        <v>-1005000</v>
      </c>
      <c r="S22" s="8">
        <f>S23</f>
        <v>-1034000</v>
      </c>
    </row>
    <row r="23" spans="1:19" ht="64.5" x14ac:dyDescent="0.25">
      <c r="A23" s="6" t="s">
        <v>27</v>
      </c>
      <c r="B23" s="7" t="s">
        <v>148</v>
      </c>
      <c r="C23" s="8">
        <v>-986000</v>
      </c>
      <c r="D23" s="8"/>
      <c r="E23" s="8">
        <f t="shared" si="1"/>
        <v>-986000</v>
      </c>
      <c r="F23" s="8">
        <v>-1005000</v>
      </c>
      <c r="G23" s="8"/>
      <c r="H23" s="8"/>
      <c r="I23" s="5">
        <f t="shared" si="2"/>
        <v>-986000</v>
      </c>
      <c r="J23" s="8">
        <f t="shared" si="0"/>
        <v>-1005000</v>
      </c>
      <c r="K23" s="8"/>
      <c r="L23" s="8"/>
      <c r="M23" s="8">
        <f t="shared" si="3"/>
        <v>-986000</v>
      </c>
      <c r="N23" s="8"/>
      <c r="O23" s="8">
        <f t="shared" si="4"/>
        <v>-986000</v>
      </c>
      <c r="P23" s="8">
        <f>J23+K23</f>
        <v>-1005000</v>
      </c>
      <c r="Q23" s="8"/>
      <c r="R23" s="8">
        <f t="shared" si="5"/>
        <v>-1005000</v>
      </c>
      <c r="S23" s="8">
        <v>-1034000</v>
      </c>
    </row>
    <row r="24" spans="1:19" x14ac:dyDescent="0.25">
      <c r="A24" s="3" t="s">
        <v>28</v>
      </c>
      <c r="B24" s="4" t="s">
        <v>29</v>
      </c>
      <c r="C24" s="5">
        <f>SUM(C25,C27,C29)</f>
        <v>9079000</v>
      </c>
      <c r="D24" s="5"/>
      <c r="E24" s="5">
        <f t="shared" si="1"/>
        <v>9079000</v>
      </c>
      <c r="F24" s="5">
        <f>SUM(F25,F27,F29)</f>
        <v>9200000</v>
      </c>
      <c r="G24" s="5"/>
      <c r="H24" s="5"/>
      <c r="I24" s="5">
        <f t="shared" si="2"/>
        <v>9079000</v>
      </c>
      <c r="J24" s="5">
        <f t="shared" si="0"/>
        <v>9200000</v>
      </c>
      <c r="K24" s="5"/>
      <c r="L24" s="5"/>
      <c r="M24" s="5">
        <f t="shared" si="3"/>
        <v>9079000</v>
      </c>
      <c r="N24" s="5"/>
      <c r="O24" s="5">
        <f t="shared" si="4"/>
        <v>9079000</v>
      </c>
      <c r="P24" s="5">
        <f>J24+K24</f>
        <v>9200000</v>
      </c>
      <c r="Q24" s="5"/>
      <c r="R24" s="5">
        <f t="shared" si="5"/>
        <v>9200000</v>
      </c>
      <c r="S24" s="5">
        <f>SUM(S25,S27,S29)</f>
        <v>9325000</v>
      </c>
    </row>
    <row r="25" spans="1:19" x14ac:dyDescent="0.25">
      <c r="A25" s="6" t="s">
        <v>30</v>
      </c>
      <c r="B25" s="7" t="s">
        <v>31</v>
      </c>
      <c r="C25" s="8">
        <f>C26</f>
        <v>1000</v>
      </c>
      <c r="D25" s="8"/>
      <c r="E25" s="8">
        <f t="shared" si="1"/>
        <v>1000</v>
      </c>
      <c r="F25" s="8">
        <f>F26</f>
        <v>1000</v>
      </c>
      <c r="G25" s="8"/>
      <c r="H25" s="8"/>
      <c r="I25" s="5">
        <f t="shared" si="2"/>
        <v>1000</v>
      </c>
      <c r="J25" s="8">
        <f t="shared" si="0"/>
        <v>1000</v>
      </c>
      <c r="K25" s="8"/>
      <c r="L25" s="8"/>
      <c r="M25" s="8">
        <f t="shared" si="3"/>
        <v>1000</v>
      </c>
      <c r="N25" s="8"/>
      <c r="O25" s="8">
        <f t="shared" si="4"/>
        <v>1000</v>
      </c>
      <c r="P25" s="8">
        <f>J25+K25</f>
        <v>1000</v>
      </c>
      <c r="Q25" s="8"/>
      <c r="R25" s="8">
        <f t="shared" si="5"/>
        <v>1000</v>
      </c>
      <c r="S25" s="8">
        <f>S26</f>
        <v>1000</v>
      </c>
    </row>
    <row r="26" spans="1:19" x14ac:dyDescent="0.25">
      <c r="A26" s="6" t="s">
        <v>32</v>
      </c>
      <c r="B26" s="7" t="s">
        <v>31</v>
      </c>
      <c r="C26" s="8">
        <v>1000</v>
      </c>
      <c r="D26" s="8"/>
      <c r="E26" s="8">
        <f t="shared" si="1"/>
        <v>1000</v>
      </c>
      <c r="F26" s="8">
        <v>1000</v>
      </c>
      <c r="G26" s="8"/>
      <c r="H26" s="8"/>
      <c r="I26" s="5">
        <f t="shared" si="2"/>
        <v>1000</v>
      </c>
      <c r="J26" s="8">
        <f t="shared" si="0"/>
        <v>1000</v>
      </c>
      <c r="K26" s="8"/>
      <c r="L26" s="8"/>
      <c r="M26" s="8">
        <f t="shared" si="3"/>
        <v>1000</v>
      </c>
      <c r="N26" s="8"/>
      <c r="O26" s="8">
        <f t="shared" si="4"/>
        <v>1000</v>
      </c>
      <c r="P26" s="8">
        <f>J26+K26</f>
        <v>1000</v>
      </c>
      <c r="Q26" s="8"/>
      <c r="R26" s="8">
        <f t="shared" si="5"/>
        <v>1000</v>
      </c>
      <c r="S26" s="8">
        <v>1000</v>
      </c>
    </row>
    <row r="27" spans="1:19" x14ac:dyDescent="0.25">
      <c r="A27" s="6" t="s">
        <v>33</v>
      </c>
      <c r="B27" s="7" t="s">
        <v>34</v>
      </c>
      <c r="C27" s="8">
        <f>C28</f>
        <v>1042000</v>
      </c>
      <c r="D27" s="8"/>
      <c r="E27" s="8">
        <f t="shared" si="1"/>
        <v>1042000</v>
      </c>
      <c r="F27" s="8">
        <f>F28</f>
        <v>1083000</v>
      </c>
      <c r="G27" s="8"/>
      <c r="H27" s="8"/>
      <c r="I27" s="5">
        <f t="shared" si="2"/>
        <v>1042000</v>
      </c>
      <c r="J27" s="8">
        <f t="shared" si="0"/>
        <v>1083000</v>
      </c>
      <c r="K27" s="8"/>
      <c r="L27" s="8"/>
      <c r="M27" s="8">
        <f t="shared" si="3"/>
        <v>1042000</v>
      </c>
      <c r="N27" s="8"/>
      <c r="O27" s="8">
        <f t="shared" si="4"/>
        <v>1042000</v>
      </c>
      <c r="P27" s="8">
        <f>J27+K27</f>
        <v>1083000</v>
      </c>
      <c r="Q27" s="8"/>
      <c r="R27" s="8">
        <f t="shared" si="5"/>
        <v>1083000</v>
      </c>
      <c r="S27" s="8">
        <f>S28</f>
        <v>1127000</v>
      </c>
    </row>
    <row r="28" spans="1:19" x14ac:dyDescent="0.25">
      <c r="A28" s="6" t="s">
        <v>35</v>
      </c>
      <c r="B28" s="7" t="s">
        <v>34</v>
      </c>
      <c r="C28" s="8">
        <v>1042000</v>
      </c>
      <c r="D28" s="8"/>
      <c r="E28" s="8">
        <f t="shared" si="1"/>
        <v>1042000</v>
      </c>
      <c r="F28" s="8">
        <v>1083000</v>
      </c>
      <c r="G28" s="8"/>
      <c r="H28" s="8"/>
      <c r="I28" s="5">
        <f t="shared" si="2"/>
        <v>1042000</v>
      </c>
      <c r="J28" s="8">
        <f t="shared" si="0"/>
        <v>1083000</v>
      </c>
      <c r="K28" s="8"/>
      <c r="L28" s="8"/>
      <c r="M28" s="8">
        <f t="shared" si="3"/>
        <v>1042000</v>
      </c>
      <c r="N28" s="8"/>
      <c r="O28" s="8">
        <f t="shared" si="4"/>
        <v>1042000</v>
      </c>
      <c r="P28" s="8">
        <f>J28+K28</f>
        <v>1083000</v>
      </c>
      <c r="Q28" s="8"/>
      <c r="R28" s="8">
        <f t="shared" si="5"/>
        <v>1083000</v>
      </c>
      <c r="S28" s="8">
        <v>1127000</v>
      </c>
    </row>
    <row r="29" spans="1:19" x14ac:dyDescent="0.25">
      <c r="A29" s="6" t="s">
        <v>36</v>
      </c>
      <c r="B29" s="7" t="s">
        <v>37</v>
      </c>
      <c r="C29" s="8">
        <f>C30</f>
        <v>8036000</v>
      </c>
      <c r="D29" s="8"/>
      <c r="E29" s="8">
        <f t="shared" si="1"/>
        <v>8036000</v>
      </c>
      <c r="F29" s="8">
        <f>F30</f>
        <v>8116000</v>
      </c>
      <c r="G29" s="8"/>
      <c r="H29" s="8"/>
      <c r="I29" s="5">
        <f t="shared" si="2"/>
        <v>8036000</v>
      </c>
      <c r="J29" s="8">
        <f t="shared" si="0"/>
        <v>8116000</v>
      </c>
      <c r="K29" s="8"/>
      <c r="L29" s="8"/>
      <c r="M29" s="8">
        <f t="shared" si="3"/>
        <v>8036000</v>
      </c>
      <c r="N29" s="8"/>
      <c r="O29" s="8">
        <f t="shared" si="4"/>
        <v>8036000</v>
      </c>
      <c r="P29" s="8">
        <f>J29+K29</f>
        <v>8116000</v>
      </c>
      <c r="Q29" s="8"/>
      <c r="R29" s="8">
        <f t="shared" si="5"/>
        <v>8116000</v>
      </c>
      <c r="S29" s="8">
        <f>S30</f>
        <v>8197000</v>
      </c>
    </row>
    <row r="30" spans="1:19" ht="26.25" x14ac:dyDescent="0.25">
      <c r="A30" s="6" t="s">
        <v>38</v>
      </c>
      <c r="B30" s="7" t="s">
        <v>39</v>
      </c>
      <c r="C30" s="8">
        <v>8036000</v>
      </c>
      <c r="D30" s="8"/>
      <c r="E30" s="8">
        <f t="shared" si="1"/>
        <v>8036000</v>
      </c>
      <c r="F30" s="8">
        <v>8116000</v>
      </c>
      <c r="G30" s="8"/>
      <c r="H30" s="8"/>
      <c r="I30" s="5">
        <f t="shared" si="2"/>
        <v>8036000</v>
      </c>
      <c r="J30" s="8">
        <f t="shared" si="0"/>
        <v>8116000</v>
      </c>
      <c r="K30" s="8"/>
      <c r="L30" s="8"/>
      <c r="M30" s="8">
        <f t="shared" si="3"/>
        <v>8036000</v>
      </c>
      <c r="N30" s="8"/>
      <c r="O30" s="8">
        <f t="shared" si="4"/>
        <v>8036000</v>
      </c>
      <c r="P30" s="8">
        <f>J30+K30</f>
        <v>8116000</v>
      </c>
      <c r="Q30" s="8"/>
      <c r="R30" s="8">
        <f t="shared" si="5"/>
        <v>8116000</v>
      </c>
      <c r="S30" s="8">
        <v>8197000</v>
      </c>
    </row>
    <row r="31" spans="1:19" x14ac:dyDescent="0.25">
      <c r="A31" s="6" t="s">
        <v>40</v>
      </c>
      <c r="B31" s="4" t="s">
        <v>41</v>
      </c>
      <c r="C31" s="5">
        <f>SUM(C32,C34)</f>
        <v>3199000</v>
      </c>
      <c r="D31" s="5"/>
      <c r="E31" s="5">
        <f t="shared" si="1"/>
        <v>3199000</v>
      </c>
      <c r="F31" s="5">
        <f>SUM(F32,F34)</f>
        <v>3320000</v>
      </c>
      <c r="G31" s="5"/>
      <c r="H31" s="5"/>
      <c r="I31" s="5">
        <f t="shared" si="2"/>
        <v>3199000</v>
      </c>
      <c r="J31" s="5">
        <f t="shared" si="0"/>
        <v>3320000</v>
      </c>
      <c r="K31" s="5"/>
      <c r="L31" s="5"/>
      <c r="M31" s="5">
        <f t="shared" si="3"/>
        <v>3199000</v>
      </c>
      <c r="N31" s="5"/>
      <c r="O31" s="5">
        <f t="shared" si="4"/>
        <v>3199000</v>
      </c>
      <c r="P31" s="5">
        <f>J31+K31</f>
        <v>3320000</v>
      </c>
      <c r="Q31" s="5"/>
      <c r="R31" s="5">
        <f t="shared" si="5"/>
        <v>3320000</v>
      </c>
      <c r="S31" s="5">
        <f>SUM(S32,S34)</f>
        <v>3446000</v>
      </c>
    </row>
    <row r="32" spans="1:19" ht="26.25" x14ac:dyDescent="0.25">
      <c r="A32" s="6" t="s">
        <v>42</v>
      </c>
      <c r="B32" s="7" t="s">
        <v>43</v>
      </c>
      <c r="C32" s="8">
        <f>C33</f>
        <v>3189000</v>
      </c>
      <c r="D32" s="8"/>
      <c r="E32" s="8">
        <f t="shared" si="1"/>
        <v>3189000</v>
      </c>
      <c r="F32" s="8">
        <f>F33</f>
        <v>3310000</v>
      </c>
      <c r="G32" s="8"/>
      <c r="H32" s="8"/>
      <c r="I32" s="5">
        <f t="shared" si="2"/>
        <v>3189000</v>
      </c>
      <c r="J32" s="8">
        <f t="shared" si="0"/>
        <v>3310000</v>
      </c>
      <c r="K32" s="8"/>
      <c r="L32" s="8"/>
      <c r="M32" s="8">
        <f t="shared" si="3"/>
        <v>3189000</v>
      </c>
      <c r="N32" s="8"/>
      <c r="O32" s="8">
        <f t="shared" si="4"/>
        <v>3189000</v>
      </c>
      <c r="P32" s="8">
        <f>J32+K32</f>
        <v>3310000</v>
      </c>
      <c r="Q32" s="8"/>
      <c r="R32" s="8">
        <f t="shared" si="5"/>
        <v>3310000</v>
      </c>
      <c r="S32" s="8">
        <f>S33</f>
        <v>3436000</v>
      </c>
    </row>
    <row r="33" spans="1:19" ht="26.25" x14ac:dyDescent="0.25">
      <c r="A33" s="6" t="s">
        <v>44</v>
      </c>
      <c r="B33" s="7" t="s">
        <v>45</v>
      </c>
      <c r="C33" s="8">
        <v>3189000</v>
      </c>
      <c r="D33" s="8"/>
      <c r="E33" s="8">
        <f t="shared" si="1"/>
        <v>3189000</v>
      </c>
      <c r="F33" s="8">
        <v>3310000</v>
      </c>
      <c r="G33" s="8"/>
      <c r="H33" s="8"/>
      <c r="I33" s="5">
        <f t="shared" si="2"/>
        <v>3189000</v>
      </c>
      <c r="J33" s="8">
        <f t="shared" si="0"/>
        <v>3310000</v>
      </c>
      <c r="K33" s="8"/>
      <c r="L33" s="8"/>
      <c r="M33" s="8">
        <f t="shared" si="3"/>
        <v>3189000</v>
      </c>
      <c r="N33" s="8"/>
      <c r="O33" s="8">
        <f t="shared" si="4"/>
        <v>3189000</v>
      </c>
      <c r="P33" s="8">
        <f>J33+K33</f>
        <v>3310000</v>
      </c>
      <c r="Q33" s="8"/>
      <c r="R33" s="8">
        <f t="shared" si="5"/>
        <v>3310000</v>
      </c>
      <c r="S33" s="8">
        <v>3436000</v>
      </c>
    </row>
    <row r="34" spans="1:19" ht="26.25" x14ac:dyDescent="0.25">
      <c r="A34" s="6" t="s">
        <v>46</v>
      </c>
      <c r="B34" s="7" t="s">
        <v>47</v>
      </c>
      <c r="C34" s="8">
        <f>C35</f>
        <v>10000</v>
      </c>
      <c r="D34" s="8"/>
      <c r="E34" s="8">
        <f t="shared" si="1"/>
        <v>10000</v>
      </c>
      <c r="F34" s="8">
        <f>F35</f>
        <v>10000</v>
      </c>
      <c r="G34" s="8"/>
      <c r="H34" s="8"/>
      <c r="I34" s="5">
        <f t="shared" si="2"/>
        <v>10000</v>
      </c>
      <c r="J34" s="8">
        <f t="shared" si="0"/>
        <v>10000</v>
      </c>
      <c r="K34" s="8"/>
      <c r="L34" s="8"/>
      <c r="M34" s="8">
        <f t="shared" si="3"/>
        <v>10000</v>
      </c>
      <c r="N34" s="8"/>
      <c r="O34" s="8">
        <f t="shared" si="4"/>
        <v>10000</v>
      </c>
      <c r="P34" s="8">
        <f>J34+K34</f>
        <v>10000</v>
      </c>
      <c r="Q34" s="8"/>
      <c r="R34" s="8">
        <f t="shared" si="5"/>
        <v>10000</v>
      </c>
      <c r="S34" s="8">
        <f>S35</f>
        <v>10000</v>
      </c>
    </row>
    <row r="35" spans="1:19" ht="18.75" customHeight="1" x14ac:dyDescent="0.25">
      <c r="A35" s="6" t="s">
        <v>48</v>
      </c>
      <c r="B35" s="7" t="s">
        <v>49</v>
      </c>
      <c r="C35" s="8">
        <v>10000</v>
      </c>
      <c r="D35" s="8"/>
      <c r="E35" s="8">
        <f t="shared" si="1"/>
        <v>10000</v>
      </c>
      <c r="F35" s="8">
        <v>10000</v>
      </c>
      <c r="G35" s="8"/>
      <c r="H35" s="8"/>
      <c r="I35" s="5">
        <f t="shared" si="2"/>
        <v>10000</v>
      </c>
      <c r="J35" s="8">
        <f t="shared" si="0"/>
        <v>10000</v>
      </c>
      <c r="K35" s="8"/>
      <c r="L35" s="8"/>
      <c r="M35" s="8">
        <f t="shared" si="3"/>
        <v>10000</v>
      </c>
      <c r="N35" s="8"/>
      <c r="O35" s="8">
        <f t="shared" si="4"/>
        <v>10000</v>
      </c>
      <c r="P35" s="8">
        <f>J35+K35</f>
        <v>10000</v>
      </c>
      <c r="Q35" s="8"/>
      <c r="R35" s="8">
        <f t="shared" si="5"/>
        <v>10000</v>
      </c>
      <c r="S35" s="8">
        <v>10000</v>
      </c>
    </row>
    <row r="36" spans="1:19" ht="31.9" customHeight="1" x14ac:dyDescent="0.25">
      <c r="A36" s="3" t="s">
        <v>50</v>
      </c>
      <c r="B36" s="4" t="s">
        <v>51</v>
      </c>
      <c r="C36" s="5">
        <f>SUM(C37,C39,C47,C50)</f>
        <v>7661000</v>
      </c>
      <c r="D36" s="5"/>
      <c r="E36" s="5">
        <f t="shared" si="1"/>
        <v>7661000</v>
      </c>
      <c r="F36" s="5">
        <f>SUM(F37,F39,F47,F50)</f>
        <v>6667000</v>
      </c>
      <c r="G36" s="5"/>
      <c r="H36" s="5"/>
      <c r="I36" s="5">
        <f t="shared" si="2"/>
        <v>7661000</v>
      </c>
      <c r="J36" s="5">
        <f t="shared" si="0"/>
        <v>6667000</v>
      </c>
      <c r="K36" s="5"/>
      <c r="L36" s="5"/>
      <c r="M36" s="5">
        <f t="shared" si="3"/>
        <v>7661000</v>
      </c>
      <c r="N36" s="5"/>
      <c r="O36" s="5">
        <f t="shared" si="4"/>
        <v>7661000</v>
      </c>
      <c r="P36" s="5">
        <f>J36+K36</f>
        <v>6667000</v>
      </c>
      <c r="Q36" s="5"/>
      <c r="R36" s="5">
        <f t="shared" si="5"/>
        <v>6667000</v>
      </c>
      <c r="S36" s="5">
        <f>SUM(S37,S39,S47,S50)</f>
        <v>6667000</v>
      </c>
    </row>
    <row r="37" spans="1:19" ht="51.75" x14ac:dyDescent="0.25">
      <c r="A37" s="6" t="s">
        <v>52</v>
      </c>
      <c r="B37" s="7" t="s">
        <v>53</v>
      </c>
      <c r="C37" s="8">
        <f>C38</f>
        <v>1000</v>
      </c>
      <c r="D37" s="8"/>
      <c r="E37" s="8">
        <f t="shared" si="1"/>
        <v>1000</v>
      </c>
      <c r="F37" s="8">
        <f>F38</f>
        <v>1000</v>
      </c>
      <c r="G37" s="8"/>
      <c r="H37" s="8"/>
      <c r="I37" s="5">
        <f t="shared" si="2"/>
        <v>1000</v>
      </c>
      <c r="J37" s="8">
        <f t="shared" ref="J37:J64" si="6">F37+G37</f>
        <v>1000</v>
      </c>
      <c r="K37" s="8"/>
      <c r="L37" s="8"/>
      <c r="M37" s="8">
        <f t="shared" si="3"/>
        <v>1000</v>
      </c>
      <c r="N37" s="8"/>
      <c r="O37" s="8">
        <f t="shared" si="4"/>
        <v>1000</v>
      </c>
      <c r="P37" s="8">
        <f>J37+K37</f>
        <v>1000</v>
      </c>
      <c r="Q37" s="8"/>
      <c r="R37" s="8">
        <f t="shared" si="5"/>
        <v>1000</v>
      </c>
      <c r="S37" s="8">
        <f>S38</f>
        <v>1000</v>
      </c>
    </row>
    <row r="38" spans="1:19" ht="39" x14ac:dyDescent="0.25">
      <c r="A38" s="6" t="s">
        <v>54</v>
      </c>
      <c r="B38" s="7" t="s">
        <v>55</v>
      </c>
      <c r="C38" s="8">
        <v>1000</v>
      </c>
      <c r="D38" s="8"/>
      <c r="E38" s="8">
        <f t="shared" si="1"/>
        <v>1000</v>
      </c>
      <c r="F38" s="8">
        <v>1000</v>
      </c>
      <c r="G38" s="8"/>
      <c r="H38" s="8"/>
      <c r="I38" s="5">
        <f t="shared" si="2"/>
        <v>1000</v>
      </c>
      <c r="J38" s="8">
        <f t="shared" si="6"/>
        <v>1000</v>
      </c>
      <c r="K38" s="8"/>
      <c r="L38" s="8"/>
      <c r="M38" s="8">
        <f t="shared" si="3"/>
        <v>1000</v>
      </c>
      <c r="N38" s="8"/>
      <c r="O38" s="8">
        <f t="shared" si="4"/>
        <v>1000</v>
      </c>
      <c r="P38" s="8">
        <f>J38+K38</f>
        <v>1000</v>
      </c>
      <c r="Q38" s="8"/>
      <c r="R38" s="8">
        <f t="shared" si="5"/>
        <v>1000</v>
      </c>
      <c r="S38" s="8">
        <v>1000</v>
      </c>
    </row>
    <row r="39" spans="1:19" ht="51.75" x14ac:dyDescent="0.25">
      <c r="A39" s="6" t="s">
        <v>56</v>
      </c>
      <c r="B39" s="7" t="s">
        <v>57</v>
      </c>
      <c r="C39" s="8">
        <f>SUM(C40,C43,C45)</f>
        <v>7397000</v>
      </c>
      <c r="D39" s="8"/>
      <c r="E39" s="8">
        <f t="shared" si="1"/>
        <v>7397000</v>
      </c>
      <c r="F39" s="8">
        <f>SUM(F40,F43,F45)</f>
        <v>6403000</v>
      </c>
      <c r="G39" s="8"/>
      <c r="H39" s="8"/>
      <c r="I39" s="5">
        <f t="shared" si="2"/>
        <v>7397000</v>
      </c>
      <c r="J39" s="8">
        <f t="shared" si="6"/>
        <v>6403000</v>
      </c>
      <c r="K39" s="8"/>
      <c r="L39" s="8"/>
      <c r="M39" s="8">
        <f t="shared" si="3"/>
        <v>7397000</v>
      </c>
      <c r="N39" s="8"/>
      <c r="O39" s="8">
        <f t="shared" si="4"/>
        <v>7397000</v>
      </c>
      <c r="P39" s="8">
        <f>J39+K39</f>
        <v>6403000</v>
      </c>
      <c r="Q39" s="8"/>
      <c r="R39" s="8">
        <f t="shared" si="5"/>
        <v>6403000</v>
      </c>
      <c r="S39" s="8">
        <f>SUM(S40,S43,S45)</f>
        <v>6403000</v>
      </c>
    </row>
    <row r="40" spans="1:19" ht="39" x14ac:dyDescent="0.25">
      <c r="A40" s="6" t="s">
        <v>58</v>
      </c>
      <c r="B40" s="7" t="s">
        <v>59</v>
      </c>
      <c r="C40" s="8">
        <f>SUM(C41,C42)</f>
        <v>4897000</v>
      </c>
      <c r="D40" s="8"/>
      <c r="E40" s="8">
        <f t="shared" si="1"/>
        <v>4897000</v>
      </c>
      <c r="F40" s="8">
        <f>SUM(F41,F42)</f>
        <v>4047000</v>
      </c>
      <c r="G40" s="8"/>
      <c r="H40" s="8"/>
      <c r="I40" s="5">
        <f t="shared" si="2"/>
        <v>4897000</v>
      </c>
      <c r="J40" s="8">
        <f t="shared" si="6"/>
        <v>4047000</v>
      </c>
      <c r="K40" s="8"/>
      <c r="L40" s="8"/>
      <c r="M40" s="8">
        <f t="shared" si="3"/>
        <v>4897000</v>
      </c>
      <c r="N40" s="8"/>
      <c r="O40" s="8">
        <f t="shared" si="4"/>
        <v>4897000</v>
      </c>
      <c r="P40" s="8">
        <f>J40+K40</f>
        <v>4047000</v>
      </c>
      <c r="Q40" s="8"/>
      <c r="R40" s="8">
        <f t="shared" si="5"/>
        <v>4047000</v>
      </c>
      <c r="S40" s="8">
        <f>SUM(S41,S42)</f>
        <v>4047000</v>
      </c>
    </row>
    <row r="41" spans="1:19" ht="58.5" customHeight="1" x14ac:dyDescent="0.25">
      <c r="A41" s="6" t="s">
        <v>60</v>
      </c>
      <c r="B41" s="7" t="s">
        <v>150</v>
      </c>
      <c r="C41" s="8">
        <v>4107000</v>
      </c>
      <c r="D41" s="8"/>
      <c r="E41" s="8">
        <f t="shared" si="1"/>
        <v>4107000</v>
      </c>
      <c r="F41" s="8">
        <v>3407000</v>
      </c>
      <c r="G41" s="8"/>
      <c r="H41" s="8"/>
      <c r="I41" s="5">
        <f t="shared" si="2"/>
        <v>4107000</v>
      </c>
      <c r="J41" s="8">
        <f t="shared" si="6"/>
        <v>3407000</v>
      </c>
      <c r="K41" s="8"/>
      <c r="L41" s="8"/>
      <c r="M41" s="8">
        <f t="shared" si="3"/>
        <v>4107000</v>
      </c>
      <c r="N41" s="8"/>
      <c r="O41" s="8">
        <f t="shared" si="4"/>
        <v>4107000</v>
      </c>
      <c r="P41" s="8">
        <f>J41+K41</f>
        <v>3407000</v>
      </c>
      <c r="Q41" s="8"/>
      <c r="R41" s="8">
        <f t="shared" si="5"/>
        <v>3407000</v>
      </c>
      <c r="S41" s="8">
        <v>3407000</v>
      </c>
    </row>
    <row r="42" spans="1:19" ht="51.75" x14ac:dyDescent="0.25">
      <c r="A42" s="6" t="s">
        <v>61</v>
      </c>
      <c r="B42" s="7" t="s">
        <v>62</v>
      </c>
      <c r="C42" s="8">
        <v>790000</v>
      </c>
      <c r="D42" s="8"/>
      <c r="E42" s="8">
        <f t="shared" si="1"/>
        <v>790000</v>
      </c>
      <c r="F42" s="8">
        <v>640000</v>
      </c>
      <c r="G42" s="8"/>
      <c r="H42" s="8"/>
      <c r="I42" s="5">
        <f t="shared" si="2"/>
        <v>790000</v>
      </c>
      <c r="J42" s="8">
        <f t="shared" si="6"/>
        <v>640000</v>
      </c>
      <c r="K42" s="8"/>
      <c r="L42" s="8"/>
      <c r="M42" s="8">
        <f t="shared" si="3"/>
        <v>790000</v>
      </c>
      <c r="N42" s="8"/>
      <c r="O42" s="8">
        <f t="shared" si="4"/>
        <v>790000</v>
      </c>
      <c r="P42" s="8">
        <f>J42+K42</f>
        <v>640000</v>
      </c>
      <c r="Q42" s="8"/>
      <c r="R42" s="8">
        <f t="shared" si="5"/>
        <v>640000</v>
      </c>
      <c r="S42" s="8">
        <v>640000</v>
      </c>
    </row>
    <row r="43" spans="1:19" ht="51.75" x14ac:dyDescent="0.25">
      <c r="A43" s="6" t="s">
        <v>63</v>
      </c>
      <c r="B43" s="7" t="s">
        <v>64</v>
      </c>
      <c r="C43" s="8">
        <f>C44</f>
        <v>18000</v>
      </c>
      <c r="D43" s="8"/>
      <c r="E43" s="8">
        <f t="shared" si="1"/>
        <v>18000</v>
      </c>
      <c r="F43" s="8">
        <f>F44</f>
        <v>18000</v>
      </c>
      <c r="G43" s="8"/>
      <c r="H43" s="8"/>
      <c r="I43" s="5">
        <f t="shared" si="2"/>
        <v>18000</v>
      </c>
      <c r="J43" s="8">
        <f t="shared" si="6"/>
        <v>18000</v>
      </c>
      <c r="K43" s="8"/>
      <c r="L43" s="8"/>
      <c r="M43" s="8">
        <f t="shared" si="3"/>
        <v>18000</v>
      </c>
      <c r="N43" s="8"/>
      <c r="O43" s="8">
        <f t="shared" si="4"/>
        <v>18000</v>
      </c>
      <c r="P43" s="8">
        <f>J43+K43</f>
        <v>18000</v>
      </c>
      <c r="Q43" s="8"/>
      <c r="R43" s="8">
        <f t="shared" si="5"/>
        <v>18000</v>
      </c>
      <c r="S43" s="8">
        <f>S44</f>
        <v>18000</v>
      </c>
    </row>
    <row r="44" spans="1:19" ht="51.75" x14ac:dyDescent="0.25">
      <c r="A44" s="6" t="s">
        <v>65</v>
      </c>
      <c r="B44" s="7" t="s">
        <v>66</v>
      </c>
      <c r="C44" s="8">
        <v>18000</v>
      </c>
      <c r="D44" s="8"/>
      <c r="E44" s="8">
        <f t="shared" si="1"/>
        <v>18000</v>
      </c>
      <c r="F44" s="8">
        <v>18000</v>
      </c>
      <c r="G44" s="8"/>
      <c r="H44" s="8"/>
      <c r="I44" s="5">
        <f t="shared" si="2"/>
        <v>18000</v>
      </c>
      <c r="J44" s="8">
        <f t="shared" si="6"/>
        <v>18000</v>
      </c>
      <c r="K44" s="8"/>
      <c r="L44" s="8"/>
      <c r="M44" s="8">
        <f t="shared" si="3"/>
        <v>18000</v>
      </c>
      <c r="N44" s="8"/>
      <c r="O44" s="8">
        <f t="shared" si="4"/>
        <v>18000</v>
      </c>
      <c r="P44" s="8">
        <f>J44+K44</f>
        <v>18000</v>
      </c>
      <c r="Q44" s="8"/>
      <c r="R44" s="8">
        <f t="shared" si="5"/>
        <v>18000</v>
      </c>
      <c r="S44" s="8">
        <v>18000</v>
      </c>
    </row>
    <row r="45" spans="1:19" ht="51" x14ac:dyDescent="0.25">
      <c r="A45" s="6" t="s">
        <v>67</v>
      </c>
      <c r="B45" s="12" t="s">
        <v>151</v>
      </c>
      <c r="C45" s="8">
        <f>C46</f>
        <v>2482000</v>
      </c>
      <c r="D45" s="8"/>
      <c r="E45" s="8">
        <f t="shared" si="1"/>
        <v>2482000</v>
      </c>
      <c r="F45" s="8">
        <f>F46</f>
        <v>2338000</v>
      </c>
      <c r="G45" s="8"/>
      <c r="H45" s="8"/>
      <c r="I45" s="5">
        <f t="shared" si="2"/>
        <v>2482000</v>
      </c>
      <c r="J45" s="8">
        <f t="shared" si="6"/>
        <v>2338000</v>
      </c>
      <c r="K45" s="8"/>
      <c r="L45" s="8"/>
      <c r="M45" s="8">
        <f t="shared" si="3"/>
        <v>2482000</v>
      </c>
      <c r="N45" s="8"/>
      <c r="O45" s="8">
        <f t="shared" si="4"/>
        <v>2482000</v>
      </c>
      <c r="P45" s="8">
        <f>J45+K45</f>
        <v>2338000</v>
      </c>
      <c r="Q45" s="8"/>
      <c r="R45" s="8">
        <f t="shared" si="5"/>
        <v>2338000</v>
      </c>
      <c r="S45" s="43">
        <f>S46</f>
        <v>2338000</v>
      </c>
    </row>
    <row r="46" spans="1:19" ht="39.75" customHeight="1" x14ac:dyDescent="0.25">
      <c r="A46" s="41" t="s">
        <v>68</v>
      </c>
      <c r="B46" s="42" t="s">
        <v>69</v>
      </c>
      <c r="C46" s="28">
        <v>2482000</v>
      </c>
      <c r="D46" s="8"/>
      <c r="E46" s="8">
        <f t="shared" si="1"/>
        <v>2482000</v>
      </c>
      <c r="F46" s="28">
        <v>2338000</v>
      </c>
      <c r="G46" s="8"/>
      <c r="H46" s="8"/>
      <c r="I46" s="5">
        <f t="shared" si="2"/>
        <v>2482000</v>
      </c>
      <c r="J46" s="8">
        <f t="shared" si="6"/>
        <v>2338000</v>
      </c>
      <c r="K46" s="8"/>
      <c r="L46" s="8"/>
      <c r="M46" s="8">
        <f t="shared" si="3"/>
        <v>2482000</v>
      </c>
      <c r="N46" s="8"/>
      <c r="O46" s="8">
        <f t="shared" si="4"/>
        <v>2482000</v>
      </c>
      <c r="P46" s="8">
        <f>J46+K46</f>
        <v>2338000</v>
      </c>
      <c r="Q46" s="28"/>
      <c r="R46" s="8">
        <f t="shared" si="5"/>
        <v>2338000</v>
      </c>
      <c r="S46" s="40">
        <v>2338000</v>
      </c>
    </row>
    <row r="47" spans="1:19" ht="20.65" customHeight="1" x14ac:dyDescent="0.25">
      <c r="A47" s="6" t="s">
        <v>137</v>
      </c>
      <c r="B47" s="7" t="s">
        <v>138</v>
      </c>
      <c r="C47" s="8">
        <f t="shared" ref="C47:S48" si="7">C48</f>
        <v>109000</v>
      </c>
      <c r="D47" s="8"/>
      <c r="E47" s="8">
        <f t="shared" si="1"/>
        <v>109000</v>
      </c>
      <c r="F47" s="8">
        <f t="shared" si="7"/>
        <v>119000</v>
      </c>
      <c r="G47" s="8"/>
      <c r="H47" s="8"/>
      <c r="I47" s="5">
        <f t="shared" si="2"/>
        <v>109000</v>
      </c>
      <c r="J47" s="8">
        <f t="shared" si="6"/>
        <v>119000</v>
      </c>
      <c r="K47" s="8"/>
      <c r="L47" s="8"/>
      <c r="M47" s="8">
        <f t="shared" si="3"/>
        <v>109000</v>
      </c>
      <c r="N47" s="8"/>
      <c r="O47" s="8">
        <f t="shared" si="4"/>
        <v>109000</v>
      </c>
      <c r="P47" s="8">
        <f>J47+K47</f>
        <v>119000</v>
      </c>
      <c r="Q47" s="8"/>
      <c r="R47" s="8">
        <f t="shared" si="5"/>
        <v>119000</v>
      </c>
      <c r="S47" s="8">
        <f t="shared" si="7"/>
        <v>129000</v>
      </c>
    </row>
    <row r="48" spans="1:19" ht="29.25" customHeight="1" x14ac:dyDescent="0.25">
      <c r="A48" s="6" t="s">
        <v>139</v>
      </c>
      <c r="B48" s="7" t="s">
        <v>140</v>
      </c>
      <c r="C48" s="8">
        <f t="shared" si="7"/>
        <v>109000</v>
      </c>
      <c r="D48" s="8"/>
      <c r="E48" s="8">
        <f t="shared" si="1"/>
        <v>109000</v>
      </c>
      <c r="F48" s="8">
        <f t="shared" si="7"/>
        <v>119000</v>
      </c>
      <c r="G48" s="8"/>
      <c r="H48" s="8"/>
      <c r="I48" s="5">
        <f t="shared" si="2"/>
        <v>109000</v>
      </c>
      <c r="J48" s="8">
        <f t="shared" si="6"/>
        <v>119000</v>
      </c>
      <c r="K48" s="8"/>
      <c r="L48" s="8"/>
      <c r="M48" s="8">
        <f t="shared" si="3"/>
        <v>109000</v>
      </c>
      <c r="N48" s="8"/>
      <c r="O48" s="8">
        <f t="shared" si="4"/>
        <v>109000</v>
      </c>
      <c r="P48" s="8">
        <f>J48+K48</f>
        <v>119000</v>
      </c>
      <c r="Q48" s="8"/>
      <c r="R48" s="8">
        <f t="shared" si="5"/>
        <v>119000</v>
      </c>
      <c r="S48" s="8">
        <f t="shared" si="7"/>
        <v>129000</v>
      </c>
    </row>
    <row r="49" spans="1:19" ht="43.15" customHeight="1" x14ac:dyDescent="0.25">
      <c r="A49" s="6" t="s">
        <v>141</v>
      </c>
      <c r="B49" s="7" t="s">
        <v>152</v>
      </c>
      <c r="C49" s="8">
        <v>109000</v>
      </c>
      <c r="D49" s="8"/>
      <c r="E49" s="8">
        <f t="shared" si="1"/>
        <v>109000</v>
      </c>
      <c r="F49" s="8">
        <v>119000</v>
      </c>
      <c r="G49" s="8"/>
      <c r="H49" s="8"/>
      <c r="I49" s="5">
        <f t="shared" si="2"/>
        <v>109000</v>
      </c>
      <c r="J49" s="8">
        <f t="shared" si="6"/>
        <v>119000</v>
      </c>
      <c r="K49" s="8"/>
      <c r="L49" s="8"/>
      <c r="M49" s="8">
        <f t="shared" si="3"/>
        <v>109000</v>
      </c>
      <c r="N49" s="8"/>
      <c r="O49" s="8">
        <f t="shared" si="4"/>
        <v>109000</v>
      </c>
      <c r="P49" s="8">
        <f>J49+K49</f>
        <v>119000</v>
      </c>
      <c r="Q49" s="8"/>
      <c r="R49" s="8">
        <f t="shared" si="5"/>
        <v>119000</v>
      </c>
      <c r="S49" s="8">
        <v>129000</v>
      </c>
    </row>
    <row r="50" spans="1:19" ht="51.75" x14ac:dyDescent="0.25">
      <c r="A50" s="6" t="s">
        <v>70</v>
      </c>
      <c r="B50" s="7" t="s">
        <v>71</v>
      </c>
      <c r="C50" s="8">
        <f t="shared" ref="C50:S51" si="8">C51</f>
        <v>154000</v>
      </c>
      <c r="D50" s="8"/>
      <c r="E50" s="8">
        <f t="shared" si="1"/>
        <v>154000</v>
      </c>
      <c r="F50" s="8">
        <f t="shared" si="8"/>
        <v>144000</v>
      </c>
      <c r="G50" s="8"/>
      <c r="H50" s="8"/>
      <c r="I50" s="5">
        <f t="shared" si="2"/>
        <v>154000</v>
      </c>
      <c r="J50" s="8">
        <f t="shared" si="6"/>
        <v>144000</v>
      </c>
      <c r="K50" s="8"/>
      <c r="L50" s="8"/>
      <c r="M50" s="8">
        <f t="shared" si="3"/>
        <v>154000</v>
      </c>
      <c r="N50" s="8"/>
      <c r="O50" s="8">
        <f t="shared" si="4"/>
        <v>154000</v>
      </c>
      <c r="P50" s="8">
        <f>J50+K50</f>
        <v>144000</v>
      </c>
      <c r="Q50" s="8"/>
      <c r="R50" s="8">
        <f t="shared" si="5"/>
        <v>144000</v>
      </c>
      <c r="S50" s="8">
        <f t="shared" si="8"/>
        <v>134000</v>
      </c>
    </row>
    <row r="51" spans="1:19" ht="51.75" x14ac:dyDescent="0.25">
      <c r="A51" s="6" t="s">
        <v>72</v>
      </c>
      <c r="B51" s="7" t="s">
        <v>73</v>
      </c>
      <c r="C51" s="8">
        <f t="shared" si="8"/>
        <v>154000</v>
      </c>
      <c r="D51" s="8"/>
      <c r="E51" s="8">
        <f t="shared" si="1"/>
        <v>154000</v>
      </c>
      <c r="F51" s="8">
        <f t="shared" si="8"/>
        <v>144000</v>
      </c>
      <c r="G51" s="8"/>
      <c r="H51" s="8"/>
      <c r="I51" s="5">
        <f t="shared" si="2"/>
        <v>154000</v>
      </c>
      <c r="J51" s="8">
        <f t="shared" si="6"/>
        <v>144000</v>
      </c>
      <c r="K51" s="8"/>
      <c r="L51" s="8"/>
      <c r="M51" s="8">
        <f t="shared" si="3"/>
        <v>154000</v>
      </c>
      <c r="N51" s="8"/>
      <c r="O51" s="8">
        <f t="shared" si="4"/>
        <v>154000</v>
      </c>
      <c r="P51" s="8">
        <f>J51+K51</f>
        <v>144000</v>
      </c>
      <c r="Q51" s="8"/>
      <c r="R51" s="8">
        <f t="shared" si="5"/>
        <v>144000</v>
      </c>
      <c r="S51" s="8">
        <f t="shared" si="8"/>
        <v>134000</v>
      </c>
    </row>
    <row r="52" spans="1:19" ht="51.75" x14ac:dyDescent="0.25">
      <c r="A52" s="6" t="s">
        <v>74</v>
      </c>
      <c r="B52" s="7" t="s">
        <v>75</v>
      </c>
      <c r="C52" s="8">
        <v>154000</v>
      </c>
      <c r="D52" s="8"/>
      <c r="E52" s="8">
        <f t="shared" si="1"/>
        <v>154000</v>
      </c>
      <c r="F52" s="8">
        <v>144000</v>
      </c>
      <c r="G52" s="8"/>
      <c r="H52" s="8"/>
      <c r="I52" s="5">
        <f t="shared" si="2"/>
        <v>154000</v>
      </c>
      <c r="J52" s="8">
        <f t="shared" si="6"/>
        <v>144000</v>
      </c>
      <c r="K52" s="8"/>
      <c r="L52" s="8"/>
      <c r="M52" s="8">
        <f t="shared" si="3"/>
        <v>154000</v>
      </c>
      <c r="N52" s="8"/>
      <c r="O52" s="8">
        <f t="shared" si="4"/>
        <v>154000</v>
      </c>
      <c r="P52" s="8">
        <f>J52+K52</f>
        <v>144000</v>
      </c>
      <c r="Q52" s="8"/>
      <c r="R52" s="8">
        <f t="shared" si="5"/>
        <v>144000</v>
      </c>
      <c r="S52" s="8">
        <v>134000</v>
      </c>
    </row>
    <row r="53" spans="1:19" x14ac:dyDescent="0.25">
      <c r="A53" s="3" t="s">
        <v>76</v>
      </c>
      <c r="B53" s="4" t="s">
        <v>77</v>
      </c>
      <c r="C53" s="5">
        <f>SUM(C55,C56,C58)</f>
        <v>475000</v>
      </c>
      <c r="D53" s="5"/>
      <c r="E53" s="8">
        <f t="shared" si="1"/>
        <v>475000</v>
      </c>
      <c r="F53" s="8">
        <f>SUM(F55,F56,F58)</f>
        <v>494000</v>
      </c>
      <c r="G53" s="8"/>
      <c r="H53" s="8"/>
      <c r="I53" s="5">
        <f t="shared" si="2"/>
        <v>475000</v>
      </c>
      <c r="J53" s="8">
        <f t="shared" si="6"/>
        <v>494000</v>
      </c>
      <c r="K53" s="8"/>
      <c r="L53" s="8"/>
      <c r="M53" s="5">
        <f t="shared" si="3"/>
        <v>475000</v>
      </c>
      <c r="N53" s="5"/>
      <c r="O53" s="5">
        <f t="shared" si="4"/>
        <v>475000</v>
      </c>
      <c r="P53" s="5">
        <f>J53+K53</f>
        <v>494000</v>
      </c>
      <c r="Q53" s="5"/>
      <c r="R53" s="5">
        <f t="shared" si="5"/>
        <v>494000</v>
      </c>
      <c r="S53" s="5">
        <f>SUM(S55,S56,S58)</f>
        <v>513000</v>
      </c>
    </row>
    <row r="54" spans="1:19" s="44" customFormat="1" x14ac:dyDescent="0.25">
      <c r="A54" s="6" t="s">
        <v>78</v>
      </c>
      <c r="B54" s="7" t="s">
        <v>79</v>
      </c>
      <c r="C54" s="8">
        <f>SUM(C55,C56,C57)</f>
        <v>475000</v>
      </c>
      <c r="D54" s="8"/>
      <c r="E54" s="8">
        <f t="shared" si="1"/>
        <v>475000</v>
      </c>
      <c r="F54" s="8">
        <f>SUM(F55,F56,F57)</f>
        <v>494000</v>
      </c>
      <c r="G54" s="8"/>
      <c r="H54" s="8"/>
      <c r="I54" s="8">
        <f t="shared" si="2"/>
        <v>475000</v>
      </c>
      <c r="J54" s="8">
        <f t="shared" si="6"/>
        <v>494000</v>
      </c>
      <c r="K54" s="8"/>
      <c r="L54" s="8"/>
      <c r="M54" s="8">
        <f t="shared" si="3"/>
        <v>475000</v>
      </c>
      <c r="N54" s="8"/>
      <c r="O54" s="8">
        <f t="shared" si="4"/>
        <v>475000</v>
      </c>
      <c r="P54" s="8">
        <f>J54+K54</f>
        <v>494000</v>
      </c>
      <c r="Q54" s="8"/>
      <c r="R54" s="8">
        <f t="shared" si="5"/>
        <v>494000</v>
      </c>
      <c r="S54" s="8">
        <f>SUM(S55,S56,S57)</f>
        <v>513000</v>
      </c>
    </row>
    <row r="55" spans="1:19" s="44" customFormat="1" ht="26.25" x14ac:dyDescent="0.25">
      <c r="A55" s="6" t="s">
        <v>80</v>
      </c>
      <c r="B55" s="7" t="s">
        <v>81</v>
      </c>
      <c r="C55" s="8">
        <v>78000</v>
      </c>
      <c r="D55" s="8"/>
      <c r="E55" s="8">
        <f t="shared" si="1"/>
        <v>78000</v>
      </c>
      <c r="F55" s="8">
        <v>81000</v>
      </c>
      <c r="G55" s="8"/>
      <c r="H55" s="8"/>
      <c r="I55" s="8">
        <f t="shared" si="2"/>
        <v>78000</v>
      </c>
      <c r="J55" s="8">
        <f t="shared" si="6"/>
        <v>81000</v>
      </c>
      <c r="K55" s="8"/>
      <c r="L55" s="8"/>
      <c r="M55" s="8">
        <f t="shared" si="3"/>
        <v>78000</v>
      </c>
      <c r="N55" s="8"/>
      <c r="O55" s="8">
        <f t="shared" si="4"/>
        <v>78000</v>
      </c>
      <c r="P55" s="8">
        <f>J55+K55</f>
        <v>81000</v>
      </c>
      <c r="Q55" s="8"/>
      <c r="R55" s="8">
        <f t="shared" si="5"/>
        <v>81000</v>
      </c>
      <c r="S55" s="8">
        <v>84000</v>
      </c>
    </row>
    <row r="56" spans="1:19" s="44" customFormat="1" x14ac:dyDescent="0.25">
      <c r="A56" s="6" t="s">
        <v>82</v>
      </c>
      <c r="B56" s="7" t="s">
        <v>83</v>
      </c>
      <c r="C56" s="8">
        <v>225000</v>
      </c>
      <c r="D56" s="8"/>
      <c r="E56" s="8">
        <f t="shared" si="1"/>
        <v>225000</v>
      </c>
      <c r="F56" s="8">
        <v>234000</v>
      </c>
      <c r="G56" s="8"/>
      <c r="H56" s="8"/>
      <c r="I56" s="8">
        <f t="shared" si="2"/>
        <v>225000</v>
      </c>
      <c r="J56" s="8">
        <f t="shared" si="6"/>
        <v>234000</v>
      </c>
      <c r="K56" s="8"/>
      <c r="L56" s="8"/>
      <c r="M56" s="8">
        <f t="shared" si="3"/>
        <v>225000</v>
      </c>
      <c r="N56" s="8"/>
      <c r="O56" s="8">
        <f t="shared" si="4"/>
        <v>225000</v>
      </c>
      <c r="P56" s="8">
        <f>J56+K56</f>
        <v>234000</v>
      </c>
      <c r="Q56" s="8"/>
      <c r="R56" s="8">
        <f t="shared" si="5"/>
        <v>234000</v>
      </c>
      <c r="S56" s="8">
        <v>243000</v>
      </c>
    </row>
    <row r="57" spans="1:19" s="44" customFormat="1" x14ac:dyDescent="0.25">
      <c r="A57" s="6" t="s">
        <v>84</v>
      </c>
      <c r="B57" s="7" t="s">
        <v>85</v>
      </c>
      <c r="C57" s="8">
        <f>SUM(C58)</f>
        <v>172000</v>
      </c>
      <c r="D57" s="8"/>
      <c r="E57" s="8">
        <f t="shared" si="1"/>
        <v>172000</v>
      </c>
      <c r="F57" s="8">
        <f>SUM(F58)</f>
        <v>179000</v>
      </c>
      <c r="G57" s="8"/>
      <c r="H57" s="8"/>
      <c r="I57" s="8">
        <f t="shared" si="2"/>
        <v>172000</v>
      </c>
      <c r="J57" s="8">
        <f t="shared" si="6"/>
        <v>179000</v>
      </c>
      <c r="K57" s="8"/>
      <c r="L57" s="8"/>
      <c r="M57" s="8">
        <f t="shared" si="3"/>
        <v>172000</v>
      </c>
      <c r="N57" s="8"/>
      <c r="O57" s="8">
        <f t="shared" si="4"/>
        <v>172000</v>
      </c>
      <c r="P57" s="8">
        <f>J57+K57</f>
        <v>179000</v>
      </c>
      <c r="Q57" s="8"/>
      <c r="R57" s="8">
        <f t="shared" si="5"/>
        <v>179000</v>
      </c>
      <c r="S57" s="8">
        <f>SUM(S58)</f>
        <v>186000</v>
      </c>
    </row>
    <row r="58" spans="1:19" x14ac:dyDescent="0.25">
      <c r="A58" s="6" t="s">
        <v>86</v>
      </c>
      <c r="B58" s="7" t="s">
        <v>87</v>
      </c>
      <c r="C58" s="8">
        <v>172000</v>
      </c>
      <c r="D58" s="8"/>
      <c r="E58" s="8">
        <f t="shared" si="1"/>
        <v>172000</v>
      </c>
      <c r="F58" s="8">
        <v>179000</v>
      </c>
      <c r="G58" s="8"/>
      <c r="H58" s="8"/>
      <c r="I58" s="5">
        <f t="shared" si="2"/>
        <v>172000</v>
      </c>
      <c r="J58" s="8">
        <f t="shared" si="6"/>
        <v>179000</v>
      </c>
      <c r="K58" s="8"/>
      <c r="L58" s="8"/>
      <c r="M58" s="5">
        <f t="shared" si="3"/>
        <v>172000</v>
      </c>
      <c r="N58" s="5"/>
      <c r="O58" s="5">
        <f t="shared" si="4"/>
        <v>172000</v>
      </c>
      <c r="P58" s="5">
        <f>J58+K58</f>
        <v>179000</v>
      </c>
      <c r="Q58" s="5"/>
      <c r="R58" s="8">
        <f t="shared" si="5"/>
        <v>179000</v>
      </c>
      <c r="S58" s="5">
        <v>186000</v>
      </c>
    </row>
    <row r="59" spans="1:19" ht="31.15" customHeight="1" x14ac:dyDescent="0.25">
      <c r="A59" s="3" t="s">
        <v>182</v>
      </c>
      <c r="B59" s="4" t="s">
        <v>183</v>
      </c>
      <c r="C59" s="5">
        <f t="shared" ref="C59:S61" si="9">C60</f>
        <v>10000</v>
      </c>
      <c r="D59" s="5"/>
      <c r="E59" s="8">
        <f t="shared" si="1"/>
        <v>10000</v>
      </c>
      <c r="F59" s="8">
        <f t="shared" si="9"/>
        <v>10000</v>
      </c>
      <c r="G59" s="8"/>
      <c r="H59" s="8"/>
      <c r="I59" s="5">
        <f t="shared" si="2"/>
        <v>10000</v>
      </c>
      <c r="J59" s="8">
        <f t="shared" si="6"/>
        <v>10000</v>
      </c>
      <c r="K59" s="8"/>
      <c r="L59" s="8"/>
      <c r="M59" s="5">
        <f t="shared" si="3"/>
        <v>10000</v>
      </c>
      <c r="N59" s="5"/>
      <c r="O59" s="5">
        <f t="shared" si="4"/>
        <v>10000</v>
      </c>
      <c r="P59" s="5">
        <f>J59+K59</f>
        <v>10000</v>
      </c>
      <c r="Q59" s="5"/>
      <c r="R59" s="5">
        <f t="shared" si="5"/>
        <v>10000</v>
      </c>
      <c r="S59" s="5">
        <f t="shared" si="9"/>
        <v>10000</v>
      </c>
    </row>
    <row r="60" spans="1:19" s="44" customFormat="1" x14ac:dyDescent="0.25">
      <c r="A60" s="6" t="s">
        <v>184</v>
      </c>
      <c r="B60" s="7" t="s">
        <v>185</v>
      </c>
      <c r="C60" s="8">
        <f t="shared" si="9"/>
        <v>10000</v>
      </c>
      <c r="D60" s="8"/>
      <c r="E60" s="8">
        <f t="shared" si="1"/>
        <v>10000</v>
      </c>
      <c r="F60" s="8">
        <f t="shared" si="9"/>
        <v>10000</v>
      </c>
      <c r="G60" s="8"/>
      <c r="H60" s="8"/>
      <c r="I60" s="8">
        <f t="shared" si="2"/>
        <v>10000</v>
      </c>
      <c r="J60" s="8">
        <f t="shared" si="6"/>
        <v>10000</v>
      </c>
      <c r="K60" s="8"/>
      <c r="L60" s="8"/>
      <c r="M60" s="8">
        <f t="shared" si="3"/>
        <v>10000</v>
      </c>
      <c r="N60" s="8"/>
      <c r="O60" s="8">
        <f t="shared" si="4"/>
        <v>10000</v>
      </c>
      <c r="P60" s="8">
        <f>J60+K60</f>
        <v>10000</v>
      </c>
      <c r="Q60" s="8"/>
      <c r="R60" s="8">
        <f t="shared" si="5"/>
        <v>10000</v>
      </c>
      <c r="S60" s="8">
        <f t="shared" si="9"/>
        <v>10000</v>
      </c>
    </row>
    <row r="61" spans="1:19" s="44" customFormat="1" x14ac:dyDescent="0.25">
      <c r="A61" s="6" t="s">
        <v>186</v>
      </c>
      <c r="B61" s="7" t="s">
        <v>187</v>
      </c>
      <c r="C61" s="8">
        <f t="shared" si="9"/>
        <v>10000</v>
      </c>
      <c r="D61" s="8"/>
      <c r="E61" s="8">
        <f t="shared" si="1"/>
        <v>10000</v>
      </c>
      <c r="F61" s="8">
        <f t="shared" si="9"/>
        <v>10000</v>
      </c>
      <c r="G61" s="8"/>
      <c r="H61" s="8"/>
      <c r="I61" s="8">
        <f t="shared" si="2"/>
        <v>10000</v>
      </c>
      <c r="J61" s="8">
        <f t="shared" si="6"/>
        <v>10000</v>
      </c>
      <c r="K61" s="8"/>
      <c r="L61" s="8"/>
      <c r="M61" s="8">
        <f t="shared" si="3"/>
        <v>10000</v>
      </c>
      <c r="N61" s="8"/>
      <c r="O61" s="8">
        <f t="shared" si="4"/>
        <v>10000</v>
      </c>
      <c r="P61" s="8">
        <f>J61+K61</f>
        <v>10000</v>
      </c>
      <c r="Q61" s="8"/>
      <c r="R61" s="8">
        <f t="shared" si="5"/>
        <v>10000</v>
      </c>
      <c r="S61" s="8">
        <f t="shared" si="9"/>
        <v>10000</v>
      </c>
    </row>
    <row r="62" spans="1:19" s="44" customFormat="1" x14ac:dyDescent="0.25">
      <c r="A62" s="6" t="s">
        <v>188</v>
      </c>
      <c r="B62" s="7" t="s">
        <v>189</v>
      </c>
      <c r="C62" s="8">
        <v>10000</v>
      </c>
      <c r="D62" s="8"/>
      <c r="E62" s="8">
        <f t="shared" si="1"/>
        <v>10000</v>
      </c>
      <c r="F62" s="8">
        <v>10000</v>
      </c>
      <c r="G62" s="8"/>
      <c r="H62" s="8"/>
      <c r="I62" s="8">
        <f t="shared" si="2"/>
        <v>10000</v>
      </c>
      <c r="J62" s="8">
        <f t="shared" si="6"/>
        <v>10000</v>
      </c>
      <c r="K62" s="8"/>
      <c r="L62" s="8"/>
      <c r="M62" s="8">
        <f t="shared" si="3"/>
        <v>10000</v>
      </c>
      <c r="N62" s="8"/>
      <c r="O62" s="8">
        <f t="shared" si="4"/>
        <v>10000</v>
      </c>
      <c r="P62" s="8">
        <f>J62+K62</f>
        <v>10000</v>
      </c>
      <c r="Q62" s="8"/>
      <c r="R62" s="8">
        <f t="shared" si="5"/>
        <v>10000</v>
      </c>
      <c r="S62" s="8">
        <v>10000</v>
      </c>
    </row>
    <row r="63" spans="1:19" ht="18.75" customHeight="1" x14ac:dyDescent="0.25">
      <c r="A63" s="3" t="s">
        <v>88</v>
      </c>
      <c r="B63" s="4" t="s">
        <v>89</v>
      </c>
      <c r="C63" s="5">
        <f>SUM(C64,C68,C71)</f>
        <v>9069000</v>
      </c>
      <c r="D63" s="5"/>
      <c r="E63" s="5">
        <f t="shared" si="1"/>
        <v>9069000</v>
      </c>
      <c r="F63" s="5">
        <f>SUM(F64,F68,F71)</f>
        <v>7309000</v>
      </c>
      <c r="G63" s="5">
        <v>1951680.39</v>
      </c>
      <c r="H63" s="5"/>
      <c r="I63" s="5">
        <f t="shared" si="2"/>
        <v>9069000</v>
      </c>
      <c r="J63" s="5">
        <f t="shared" si="6"/>
        <v>9260680.3900000006</v>
      </c>
      <c r="K63" s="5"/>
      <c r="L63" s="5"/>
      <c r="M63" s="5">
        <f t="shared" si="3"/>
        <v>9069000</v>
      </c>
      <c r="N63" s="5"/>
      <c r="O63" s="5">
        <f t="shared" si="4"/>
        <v>9069000</v>
      </c>
      <c r="P63" s="5">
        <f>J63+K63</f>
        <v>9260680.3900000006</v>
      </c>
      <c r="Q63" s="49">
        <v>6000000</v>
      </c>
      <c r="R63" s="5">
        <f t="shared" si="5"/>
        <v>15260680.390000001</v>
      </c>
      <c r="S63" s="5">
        <f>SUM(S64,S68,S71)</f>
        <v>7282000</v>
      </c>
    </row>
    <row r="64" spans="1:19" s="44" customFormat="1" ht="51.75" x14ac:dyDescent="0.25">
      <c r="A64" s="6" t="s">
        <v>176</v>
      </c>
      <c r="B64" s="7" t="s">
        <v>177</v>
      </c>
      <c r="C64" s="8">
        <f t="shared" ref="C64:S65" si="10">C65</f>
        <v>288000</v>
      </c>
      <c r="D64" s="8"/>
      <c r="E64" s="8">
        <f t="shared" si="1"/>
        <v>288000</v>
      </c>
      <c r="F64" s="8">
        <f t="shared" si="10"/>
        <v>281000</v>
      </c>
      <c r="G64" s="8"/>
      <c r="H64" s="8"/>
      <c r="I64" s="8">
        <f t="shared" si="2"/>
        <v>288000</v>
      </c>
      <c r="J64" s="8">
        <f t="shared" si="6"/>
        <v>281000</v>
      </c>
      <c r="K64" s="8"/>
      <c r="L64" s="8"/>
      <c r="M64" s="8">
        <f t="shared" si="3"/>
        <v>288000</v>
      </c>
      <c r="N64" s="8"/>
      <c r="O64" s="8">
        <f t="shared" si="4"/>
        <v>288000</v>
      </c>
      <c r="P64" s="8">
        <f>J64+K64</f>
        <v>281000</v>
      </c>
      <c r="Q64" s="8"/>
      <c r="R64" s="8">
        <f t="shared" si="5"/>
        <v>281000</v>
      </c>
      <c r="S64" s="8">
        <f t="shared" si="10"/>
        <v>274000</v>
      </c>
    </row>
    <row r="65" spans="1:19" s="44" customFormat="1" ht="64.5" x14ac:dyDescent="0.25">
      <c r="A65" s="6" t="s">
        <v>178</v>
      </c>
      <c r="B65" s="7" t="s">
        <v>179</v>
      </c>
      <c r="C65" s="8">
        <f t="shared" si="10"/>
        <v>288000</v>
      </c>
      <c r="D65" s="8"/>
      <c r="E65" s="8">
        <f t="shared" si="1"/>
        <v>288000</v>
      </c>
      <c r="F65" s="8">
        <f t="shared" si="10"/>
        <v>281000</v>
      </c>
      <c r="G65" s="8"/>
      <c r="H65" s="8"/>
      <c r="I65" s="8">
        <f t="shared" si="2"/>
        <v>288000</v>
      </c>
      <c r="J65" s="8">
        <f t="shared" ref="J65:J96" si="11">F65+G65</f>
        <v>281000</v>
      </c>
      <c r="K65" s="8"/>
      <c r="L65" s="8"/>
      <c r="M65" s="8">
        <f t="shared" si="3"/>
        <v>288000</v>
      </c>
      <c r="N65" s="8"/>
      <c r="O65" s="8">
        <f t="shared" si="4"/>
        <v>288000</v>
      </c>
      <c r="P65" s="8">
        <f>J65+K65</f>
        <v>281000</v>
      </c>
      <c r="Q65" s="8"/>
      <c r="R65" s="8">
        <f t="shared" si="5"/>
        <v>281000</v>
      </c>
      <c r="S65" s="8">
        <f t="shared" si="10"/>
        <v>274000</v>
      </c>
    </row>
    <row r="66" spans="1:19" s="44" customFormat="1" ht="54.75" customHeight="1" x14ac:dyDescent="0.25">
      <c r="A66" s="6" t="s">
        <v>180</v>
      </c>
      <c r="B66" s="7" t="s">
        <v>181</v>
      </c>
      <c r="C66" s="8">
        <v>288000</v>
      </c>
      <c r="D66" s="8"/>
      <c r="E66" s="8">
        <f t="shared" ref="E66:E130" si="12">C66+D66</f>
        <v>288000</v>
      </c>
      <c r="F66" s="8">
        <v>281000</v>
      </c>
      <c r="G66" s="8"/>
      <c r="H66" s="8"/>
      <c r="I66" s="8">
        <f t="shared" ref="I66:I129" si="13">E66+H66</f>
        <v>288000</v>
      </c>
      <c r="J66" s="8">
        <f t="shared" si="11"/>
        <v>281000</v>
      </c>
      <c r="K66" s="8"/>
      <c r="L66" s="8"/>
      <c r="M66" s="8">
        <f t="shared" ref="M66:M129" si="14">I66+L66</f>
        <v>288000</v>
      </c>
      <c r="N66" s="8"/>
      <c r="O66" s="8">
        <f t="shared" si="4"/>
        <v>288000</v>
      </c>
      <c r="P66" s="8">
        <f>J66+K66</f>
        <v>281000</v>
      </c>
      <c r="Q66" s="8"/>
      <c r="R66" s="8">
        <f t="shared" si="5"/>
        <v>281000</v>
      </c>
      <c r="S66" s="8">
        <v>274000</v>
      </c>
    </row>
    <row r="67" spans="1:19" s="44" customFormat="1" ht="26.25" x14ac:dyDescent="0.25">
      <c r="A67" s="6" t="s">
        <v>90</v>
      </c>
      <c r="B67" s="7" t="s">
        <v>91</v>
      </c>
      <c r="C67" s="8">
        <f>SUM(C68)</f>
        <v>8690000</v>
      </c>
      <c r="D67" s="8"/>
      <c r="E67" s="8">
        <f t="shared" si="12"/>
        <v>8690000</v>
      </c>
      <c r="F67" s="8">
        <f>SUM(F68)</f>
        <v>6950000</v>
      </c>
      <c r="G67" s="8">
        <v>1951680.39</v>
      </c>
      <c r="H67" s="8"/>
      <c r="I67" s="8">
        <f t="shared" si="13"/>
        <v>8690000</v>
      </c>
      <c r="J67" s="8">
        <f t="shared" si="11"/>
        <v>8901680.3900000006</v>
      </c>
      <c r="K67" s="8"/>
      <c r="L67" s="8"/>
      <c r="M67" s="8">
        <f t="shared" si="14"/>
        <v>8690000</v>
      </c>
      <c r="N67" s="8"/>
      <c r="O67" s="8">
        <f t="shared" si="4"/>
        <v>8690000</v>
      </c>
      <c r="P67" s="8">
        <f>J67+K67</f>
        <v>8901680.3900000006</v>
      </c>
      <c r="Q67" s="50">
        <v>6000000</v>
      </c>
      <c r="R67" s="8">
        <f t="shared" si="5"/>
        <v>14901680.390000001</v>
      </c>
      <c r="S67" s="8">
        <f>SUM(S68)</f>
        <v>6950000</v>
      </c>
    </row>
    <row r="68" spans="1:19" s="44" customFormat="1" ht="26.25" x14ac:dyDescent="0.25">
      <c r="A68" s="6" t="s">
        <v>92</v>
      </c>
      <c r="B68" s="7" t="s">
        <v>93</v>
      </c>
      <c r="C68" s="8">
        <f>SUM(C69,C70)</f>
        <v>8690000</v>
      </c>
      <c r="D68" s="8"/>
      <c r="E68" s="8">
        <f t="shared" si="12"/>
        <v>8690000</v>
      </c>
      <c r="F68" s="8">
        <f>SUM(F69,F70)</f>
        <v>6950000</v>
      </c>
      <c r="G68" s="8">
        <v>1951680.39</v>
      </c>
      <c r="H68" s="8"/>
      <c r="I68" s="8">
        <f t="shared" si="13"/>
        <v>8690000</v>
      </c>
      <c r="J68" s="8">
        <f t="shared" si="11"/>
        <v>8901680.3900000006</v>
      </c>
      <c r="K68" s="8"/>
      <c r="L68" s="8"/>
      <c r="M68" s="8">
        <f t="shared" si="14"/>
        <v>8690000</v>
      </c>
      <c r="N68" s="8"/>
      <c r="O68" s="8">
        <f t="shared" si="4"/>
        <v>8690000</v>
      </c>
      <c r="P68" s="8">
        <f>J68+K68</f>
        <v>8901680.3900000006</v>
      </c>
      <c r="Q68" s="50">
        <v>6000000</v>
      </c>
      <c r="R68" s="8">
        <f t="shared" si="5"/>
        <v>14901680.390000001</v>
      </c>
      <c r="S68" s="8">
        <f>SUM(S69,S70)</f>
        <v>6950000</v>
      </c>
    </row>
    <row r="69" spans="1:19" s="44" customFormat="1" ht="39" x14ac:dyDescent="0.25">
      <c r="A69" s="6" t="s">
        <v>94</v>
      </c>
      <c r="B69" s="7" t="s">
        <v>153</v>
      </c>
      <c r="C69" s="8">
        <v>8590000</v>
      </c>
      <c r="D69" s="8"/>
      <c r="E69" s="8">
        <f t="shared" si="12"/>
        <v>8590000</v>
      </c>
      <c r="F69" s="8">
        <v>6900000</v>
      </c>
      <c r="G69" s="8">
        <v>1951680.39</v>
      </c>
      <c r="H69" s="8"/>
      <c r="I69" s="8">
        <f t="shared" si="13"/>
        <v>8590000</v>
      </c>
      <c r="J69" s="8">
        <f t="shared" si="11"/>
        <v>8851680.3900000006</v>
      </c>
      <c r="K69" s="8"/>
      <c r="L69" s="8"/>
      <c r="M69" s="8">
        <f t="shared" si="14"/>
        <v>8590000</v>
      </c>
      <c r="N69" s="8"/>
      <c r="O69" s="8">
        <f t="shared" si="4"/>
        <v>8590000</v>
      </c>
      <c r="P69" s="8">
        <f>J69+K69</f>
        <v>8851680.3900000006</v>
      </c>
      <c r="Q69" s="50">
        <v>6000000</v>
      </c>
      <c r="R69" s="8">
        <f t="shared" si="5"/>
        <v>14851680.390000001</v>
      </c>
      <c r="S69" s="8">
        <v>6900000</v>
      </c>
    </row>
    <row r="70" spans="1:19" s="44" customFormat="1" ht="26.25" x14ac:dyDescent="0.25">
      <c r="A70" s="6" t="s">
        <v>95</v>
      </c>
      <c r="B70" s="7" t="s">
        <v>96</v>
      </c>
      <c r="C70" s="8">
        <v>100000</v>
      </c>
      <c r="D70" s="8"/>
      <c r="E70" s="8">
        <f t="shared" si="12"/>
        <v>100000</v>
      </c>
      <c r="F70" s="8">
        <v>50000</v>
      </c>
      <c r="G70" s="8"/>
      <c r="H70" s="8"/>
      <c r="I70" s="8">
        <f t="shared" si="13"/>
        <v>100000</v>
      </c>
      <c r="J70" s="8">
        <f t="shared" si="11"/>
        <v>50000</v>
      </c>
      <c r="K70" s="8"/>
      <c r="L70" s="8"/>
      <c r="M70" s="8">
        <f t="shared" si="14"/>
        <v>100000</v>
      </c>
      <c r="N70" s="8"/>
      <c r="O70" s="8">
        <f t="shared" ref="O70:O133" si="15">M70+N70</f>
        <v>100000</v>
      </c>
      <c r="P70" s="8">
        <f>J70+K70</f>
        <v>50000</v>
      </c>
      <c r="Q70" s="8"/>
      <c r="R70" s="8">
        <f t="shared" si="5"/>
        <v>50000</v>
      </c>
      <c r="S70" s="8">
        <v>50000</v>
      </c>
    </row>
    <row r="71" spans="1:19" s="44" customFormat="1" ht="51.75" x14ac:dyDescent="0.25">
      <c r="A71" s="6" t="s">
        <v>97</v>
      </c>
      <c r="B71" s="7" t="s">
        <v>98</v>
      </c>
      <c r="C71" s="8">
        <f>C72</f>
        <v>91000</v>
      </c>
      <c r="D71" s="8"/>
      <c r="E71" s="8">
        <f t="shared" si="12"/>
        <v>91000</v>
      </c>
      <c r="F71" s="8">
        <f>F72</f>
        <v>78000</v>
      </c>
      <c r="G71" s="8"/>
      <c r="H71" s="8"/>
      <c r="I71" s="8">
        <f t="shared" si="13"/>
        <v>91000</v>
      </c>
      <c r="J71" s="8">
        <f t="shared" si="11"/>
        <v>78000</v>
      </c>
      <c r="K71" s="8"/>
      <c r="L71" s="8"/>
      <c r="M71" s="8">
        <f t="shared" si="14"/>
        <v>91000</v>
      </c>
      <c r="N71" s="8"/>
      <c r="O71" s="8">
        <f t="shared" si="15"/>
        <v>91000</v>
      </c>
      <c r="P71" s="8">
        <f>J71+K71</f>
        <v>78000</v>
      </c>
      <c r="Q71" s="8"/>
      <c r="R71" s="8">
        <f t="shared" si="5"/>
        <v>78000</v>
      </c>
      <c r="S71" s="8">
        <f>S72</f>
        <v>58000</v>
      </c>
    </row>
    <row r="72" spans="1:19" s="44" customFormat="1" ht="39" x14ac:dyDescent="0.25">
      <c r="A72" s="6" t="s">
        <v>99</v>
      </c>
      <c r="B72" s="7" t="s">
        <v>100</v>
      </c>
      <c r="C72" s="8">
        <f>C73+C74</f>
        <v>91000</v>
      </c>
      <c r="D72" s="8"/>
      <c r="E72" s="8">
        <f t="shared" si="12"/>
        <v>91000</v>
      </c>
      <c r="F72" s="8">
        <f>F73+F74</f>
        <v>78000</v>
      </c>
      <c r="G72" s="8"/>
      <c r="H72" s="8"/>
      <c r="I72" s="8">
        <f t="shared" si="13"/>
        <v>91000</v>
      </c>
      <c r="J72" s="8">
        <f t="shared" si="11"/>
        <v>78000</v>
      </c>
      <c r="K72" s="8"/>
      <c r="L72" s="8"/>
      <c r="M72" s="8">
        <f t="shared" si="14"/>
        <v>91000</v>
      </c>
      <c r="N72" s="8"/>
      <c r="O72" s="8">
        <f t="shared" si="15"/>
        <v>91000</v>
      </c>
      <c r="P72" s="8">
        <f>J72+K72</f>
        <v>78000</v>
      </c>
      <c r="Q72" s="8"/>
      <c r="R72" s="8">
        <f t="shared" ref="R72:R135" si="16">P72+Q72</f>
        <v>78000</v>
      </c>
      <c r="S72" s="8">
        <f>S73+S74</f>
        <v>58000</v>
      </c>
    </row>
    <row r="73" spans="1:19" s="44" customFormat="1" ht="68.849999999999994" customHeight="1" x14ac:dyDescent="0.25">
      <c r="A73" s="6" t="s">
        <v>143</v>
      </c>
      <c r="B73" s="7" t="s">
        <v>144</v>
      </c>
      <c r="C73" s="8">
        <v>24000</v>
      </c>
      <c r="D73" s="8"/>
      <c r="E73" s="8">
        <f t="shared" si="12"/>
        <v>24000</v>
      </c>
      <c r="F73" s="8">
        <v>24000</v>
      </c>
      <c r="G73" s="8"/>
      <c r="H73" s="8"/>
      <c r="I73" s="8">
        <f t="shared" si="13"/>
        <v>24000</v>
      </c>
      <c r="J73" s="8">
        <f t="shared" si="11"/>
        <v>24000</v>
      </c>
      <c r="K73" s="8"/>
      <c r="L73" s="8"/>
      <c r="M73" s="8">
        <f t="shared" si="14"/>
        <v>24000</v>
      </c>
      <c r="N73" s="8"/>
      <c r="O73" s="8">
        <f t="shared" si="15"/>
        <v>24000</v>
      </c>
      <c r="P73" s="8">
        <f>J73+K73</f>
        <v>24000</v>
      </c>
      <c r="Q73" s="8"/>
      <c r="R73" s="8">
        <f t="shared" si="16"/>
        <v>24000</v>
      </c>
      <c r="S73" s="8">
        <v>18000</v>
      </c>
    </row>
    <row r="74" spans="1:19" s="44" customFormat="1" ht="57" customHeight="1" x14ac:dyDescent="0.25">
      <c r="A74" s="6" t="s">
        <v>101</v>
      </c>
      <c r="B74" s="7" t="s">
        <v>102</v>
      </c>
      <c r="C74" s="8">
        <v>67000</v>
      </c>
      <c r="D74" s="8"/>
      <c r="E74" s="8">
        <f t="shared" si="12"/>
        <v>67000</v>
      </c>
      <c r="F74" s="8">
        <v>54000</v>
      </c>
      <c r="G74" s="8"/>
      <c r="H74" s="8"/>
      <c r="I74" s="8">
        <f t="shared" si="13"/>
        <v>67000</v>
      </c>
      <c r="J74" s="8">
        <f t="shared" si="11"/>
        <v>54000</v>
      </c>
      <c r="K74" s="8"/>
      <c r="L74" s="8"/>
      <c r="M74" s="8">
        <f t="shared" si="14"/>
        <v>67000</v>
      </c>
      <c r="N74" s="8"/>
      <c r="O74" s="8">
        <f t="shared" si="15"/>
        <v>67000</v>
      </c>
      <c r="P74" s="8">
        <f>J74+K74</f>
        <v>54000</v>
      </c>
      <c r="Q74" s="8"/>
      <c r="R74" s="8">
        <f t="shared" si="16"/>
        <v>54000</v>
      </c>
      <c r="S74" s="8">
        <v>40000</v>
      </c>
    </row>
    <row r="75" spans="1:19" x14ac:dyDescent="0.25">
      <c r="A75" s="3" t="s">
        <v>103</v>
      </c>
      <c r="B75" s="4" t="s">
        <v>104</v>
      </c>
      <c r="C75" s="5">
        <f>SUM(C76)</f>
        <v>231000</v>
      </c>
      <c r="D75" s="5"/>
      <c r="E75" s="5">
        <f t="shared" si="12"/>
        <v>231000</v>
      </c>
      <c r="F75" s="5">
        <f>SUM(F76)</f>
        <v>206000</v>
      </c>
      <c r="G75" s="5"/>
      <c r="H75" s="5"/>
      <c r="I75" s="5">
        <f t="shared" si="13"/>
        <v>231000</v>
      </c>
      <c r="J75" s="5">
        <f t="shared" si="11"/>
        <v>206000</v>
      </c>
      <c r="K75" s="5"/>
      <c r="L75" s="5"/>
      <c r="M75" s="5">
        <f t="shared" si="14"/>
        <v>231000</v>
      </c>
      <c r="N75" s="5"/>
      <c r="O75" s="5">
        <f t="shared" si="15"/>
        <v>231000</v>
      </c>
      <c r="P75" s="5">
        <f>J75+K75</f>
        <v>206000</v>
      </c>
      <c r="Q75" s="5"/>
      <c r="R75" s="5">
        <f t="shared" si="16"/>
        <v>206000</v>
      </c>
      <c r="S75" s="5">
        <f>SUM(S76)</f>
        <v>206000</v>
      </c>
    </row>
    <row r="76" spans="1:19" s="44" customFormat="1" ht="26.25" x14ac:dyDescent="0.25">
      <c r="A76" s="6" t="s">
        <v>105</v>
      </c>
      <c r="B76" s="7" t="s">
        <v>106</v>
      </c>
      <c r="C76" s="8">
        <f>C77</f>
        <v>231000</v>
      </c>
      <c r="D76" s="8"/>
      <c r="E76" s="8">
        <f t="shared" si="12"/>
        <v>231000</v>
      </c>
      <c r="F76" s="8">
        <f>F77</f>
        <v>206000</v>
      </c>
      <c r="G76" s="8"/>
      <c r="H76" s="8"/>
      <c r="I76" s="8">
        <f t="shared" si="13"/>
        <v>231000</v>
      </c>
      <c r="J76" s="8">
        <f t="shared" si="11"/>
        <v>206000</v>
      </c>
      <c r="K76" s="8"/>
      <c r="L76" s="8"/>
      <c r="M76" s="8">
        <f t="shared" si="14"/>
        <v>231000</v>
      </c>
      <c r="N76" s="8"/>
      <c r="O76" s="8">
        <f t="shared" si="15"/>
        <v>231000</v>
      </c>
      <c r="P76" s="8">
        <f>J76+K76</f>
        <v>206000</v>
      </c>
      <c r="Q76" s="8"/>
      <c r="R76" s="8">
        <f t="shared" si="16"/>
        <v>206000</v>
      </c>
      <c r="S76" s="8">
        <f>S77</f>
        <v>206000</v>
      </c>
    </row>
    <row r="77" spans="1:19" s="44" customFormat="1" ht="26.25" x14ac:dyDescent="0.25">
      <c r="A77" s="6" t="s">
        <v>107</v>
      </c>
      <c r="B77" s="7" t="s">
        <v>108</v>
      </c>
      <c r="C77" s="8">
        <v>231000</v>
      </c>
      <c r="D77" s="8"/>
      <c r="E77" s="8">
        <f t="shared" si="12"/>
        <v>231000</v>
      </c>
      <c r="F77" s="8">
        <v>206000</v>
      </c>
      <c r="G77" s="8"/>
      <c r="H77" s="8"/>
      <c r="I77" s="8">
        <f t="shared" si="13"/>
        <v>231000</v>
      </c>
      <c r="J77" s="8">
        <f t="shared" si="11"/>
        <v>206000</v>
      </c>
      <c r="K77" s="8"/>
      <c r="L77" s="8"/>
      <c r="M77" s="8">
        <f t="shared" si="14"/>
        <v>231000</v>
      </c>
      <c r="N77" s="8"/>
      <c r="O77" s="8">
        <f t="shared" si="15"/>
        <v>231000</v>
      </c>
      <c r="P77" s="8">
        <f>J77+K77</f>
        <v>206000</v>
      </c>
      <c r="Q77" s="8"/>
      <c r="R77" s="8">
        <f t="shared" si="16"/>
        <v>206000</v>
      </c>
      <c r="S77" s="8">
        <v>206000</v>
      </c>
    </row>
    <row r="78" spans="1:19" x14ac:dyDescent="0.25">
      <c r="A78" s="3" t="s">
        <v>109</v>
      </c>
      <c r="B78" s="4" t="s">
        <v>110</v>
      </c>
      <c r="C78" s="5">
        <f>SUM(C79,C98,C100,C102)</f>
        <v>1362000</v>
      </c>
      <c r="D78" s="5"/>
      <c r="E78" s="5">
        <f t="shared" si="12"/>
        <v>1362000</v>
      </c>
      <c r="F78" s="5">
        <f>SUM(F79,F98,F100,F102)</f>
        <v>1373000</v>
      </c>
      <c r="G78" s="5"/>
      <c r="H78" s="5"/>
      <c r="I78" s="5">
        <f t="shared" si="13"/>
        <v>1362000</v>
      </c>
      <c r="J78" s="5">
        <f t="shared" si="11"/>
        <v>1373000</v>
      </c>
      <c r="K78" s="5"/>
      <c r="L78" s="5"/>
      <c r="M78" s="5">
        <f t="shared" si="14"/>
        <v>1362000</v>
      </c>
      <c r="N78" s="5"/>
      <c r="O78" s="5">
        <f t="shared" si="15"/>
        <v>1362000</v>
      </c>
      <c r="P78" s="5">
        <f>J78+K78</f>
        <v>1373000</v>
      </c>
      <c r="Q78" s="5"/>
      <c r="R78" s="5">
        <f t="shared" si="16"/>
        <v>1373000</v>
      </c>
      <c r="S78" s="5">
        <f>SUM(S79,S98,S100,S102)</f>
        <v>1384000</v>
      </c>
    </row>
    <row r="79" spans="1:19" s="44" customFormat="1" ht="32.85" customHeight="1" x14ac:dyDescent="0.25">
      <c r="A79" s="6" t="s">
        <v>111</v>
      </c>
      <c r="B79" s="45" t="s">
        <v>112</v>
      </c>
      <c r="C79" s="8">
        <f>SUM(C80,C82,C84,C86,C88,C90,C92,C94,C96)</f>
        <v>905000</v>
      </c>
      <c r="D79" s="8"/>
      <c r="E79" s="8">
        <f t="shared" si="12"/>
        <v>905000</v>
      </c>
      <c r="F79" s="8">
        <f>SUM(F80,F82,F84,F86,F88,F90,F92,F94,F96)</f>
        <v>912000</v>
      </c>
      <c r="G79" s="8"/>
      <c r="H79" s="8"/>
      <c r="I79" s="8">
        <f t="shared" si="13"/>
        <v>905000</v>
      </c>
      <c r="J79" s="8">
        <f t="shared" si="11"/>
        <v>912000</v>
      </c>
      <c r="K79" s="8"/>
      <c r="L79" s="8"/>
      <c r="M79" s="8">
        <f t="shared" si="14"/>
        <v>905000</v>
      </c>
      <c r="N79" s="8"/>
      <c r="O79" s="8">
        <f t="shared" si="15"/>
        <v>905000</v>
      </c>
      <c r="P79" s="8">
        <f>J79+K79</f>
        <v>912000</v>
      </c>
      <c r="Q79" s="8"/>
      <c r="R79" s="8">
        <f t="shared" si="16"/>
        <v>912000</v>
      </c>
      <c r="S79" s="8">
        <f>SUM(S80,S82,S84,S86,S88,S90,S92,S94,S96)</f>
        <v>919000</v>
      </c>
    </row>
    <row r="80" spans="1:19" s="1" customFormat="1" ht="38.25" x14ac:dyDescent="0.2">
      <c r="A80" s="6" t="s">
        <v>113</v>
      </c>
      <c r="B80" s="10" t="s">
        <v>154</v>
      </c>
      <c r="C80" s="8">
        <f>SUM(C81)</f>
        <v>34000</v>
      </c>
      <c r="D80" s="8"/>
      <c r="E80" s="8">
        <f t="shared" si="12"/>
        <v>34000</v>
      </c>
      <c r="F80" s="8">
        <f>SUM(F81)</f>
        <v>34000</v>
      </c>
      <c r="G80" s="8"/>
      <c r="H80" s="8"/>
      <c r="I80" s="8">
        <f t="shared" si="13"/>
        <v>34000</v>
      </c>
      <c r="J80" s="8">
        <f t="shared" si="11"/>
        <v>34000</v>
      </c>
      <c r="K80" s="8"/>
      <c r="L80" s="8"/>
      <c r="M80" s="8">
        <f t="shared" si="14"/>
        <v>34000</v>
      </c>
      <c r="N80" s="8"/>
      <c r="O80" s="8">
        <f t="shared" si="15"/>
        <v>34000</v>
      </c>
      <c r="P80" s="8">
        <f>J80+K80</f>
        <v>34000</v>
      </c>
      <c r="Q80" s="8"/>
      <c r="R80" s="8">
        <f t="shared" si="16"/>
        <v>34000</v>
      </c>
      <c r="S80" s="8">
        <f>SUM(S81)</f>
        <v>34000</v>
      </c>
    </row>
    <row r="81" spans="1:19" s="1" customFormat="1" ht="51.4" customHeight="1" x14ac:dyDescent="0.2">
      <c r="A81" s="6" t="s">
        <v>114</v>
      </c>
      <c r="B81" s="10" t="s">
        <v>156</v>
      </c>
      <c r="C81" s="8">
        <v>34000</v>
      </c>
      <c r="D81" s="8"/>
      <c r="E81" s="8">
        <f t="shared" si="12"/>
        <v>34000</v>
      </c>
      <c r="F81" s="8">
        <v>34000</v>
      </c>
      <c r="G81" s="8"/>
      <c r="H81" s="8"/>
      <c r="I81" s="8">
        <f t="shared" si="13"/>
        <v>34000</v>
      </c>
      <c r="J81" s="8">
        <f t="shared" si="11"/>
        <v>34000</v>
      </c>
      <c r="K81" s="8"/>
      <c r="L81" s="8"/>
      <c r="M81" s="8">
        <f t="shared" si="14"/>
        <v>34000</v>
      </c>
      <c r="N81" s="8"/>
      <c r="O81" s="8">
        <f t="shared" si="15"/>
        <v>34000</v>
      </c>
      <c r="P81" s="8">
        <f>J81+K81</f>
        <v>34000</v>
      </c>
      <c r="Q81" s="8"/>
      <c r="R81" s="8">
        <f t="shared" si="16"/>
        <v>34000</v>
      </c>
      <c r="S81" s="8">
        <v>34000</v>
      </c>
    </row>
    <row r="82" spans="1:19" s="1" customFormat="1" ht="51" x14ac:dyDescent="0.2">
      <c r="A82" s="6" t="s">
        <v>115</v>
      </c>
      <c r="B82" s="10" t="s">
        <v>155</v>
      </c>
      <c r="C82" s="8">
        <f>SUM(C83)</f>
        <v>131000</v>
      </c>
      <c r="D82" s="8"/>
      <c r="E82" s="8">
        <f t="shared" si="12"/>
        <v>131000</v>
      </c>
      <c r="F82" s="8">
        <f>SUM(F83)</f>
        <v>132000</v>
      </c>
      <c r="G82" s="8"/>
      <c r="H82" s="8"/>
      <c r="I82" s="8">
        <f t="shared" si="13"/>
        <v>131000</v>
      </c>
      <c r="J82" s="8">
        <f t="shared" si="11"/>
        <v>132000</v>
      </c>
      <c r="K82" s="8"/>
      <c r="L82" s="8"/>
      <c r="M82" s="8">
        <f t="shared" si="14"/>
        <v>131000</v>
      </c>
      <c r="N82" s="8"/>
      <c r="O82" s="8">
        <f t="shared" si="15"/>
        <v>131000</v>
      </c>
      <c r="P82" s="8">
        <f>J82+K82</f>
        <v>132000</v>
      </c>
      <c r="Q82" s="8"/>
      <c r="R82" s="8">
        <f t="shared" si="16"/>
        <v>132000</v>
      </c>
      <c r="S82" s="8">
        <f>SUM(S83)</f>
        <v>133000</v>
      </c>
    </row>
    <row r="83" spans="1:19" s="1" customFormat="1" ht="65.45" customHeight="1" x14ac:dyDescent="0.2">
      <c r="A83" s="6" t="s">
        <v>116</v>
      </c>
      <c r="B83" s="11" t="s">
        <v>157</v>
      </c>
      <c r="C83" s="8">
        <v>131000</v>
      </c>
      <c r="D83" s="8"/>
      <c r="E83" s="8">
        <f t="shared" si="12"/>
        <v>131000</v>
      </c>
      <c r="F83" s="8">
        <v>132000</v>
      </c>
      <c r="G83" s="8"/>
      <c r="H83" s="8"/>
      <c r="I83" s="8">
        <f t="shared" si="13"/>
        <v>131000</v>
      </c>
      <c r="J83" s="8">
        <f t="shared" si="11"/>
        <v>132000</v>
      </c>
      <c r="K83" s="8"/>
      <c r="L83" s="8"/>
      <c r="M83" s="8">
        <f t="shared" si="14"/>
        <v>131000</v>
      </c>
      <c r="N83" s="8"/>
      <c r="O83" s="8">
        <f t="shared" si="15"/>
        <v>131000</v>
      </c>
      <c r="P83" s="8">
        <f>J83+K83</f>
        <v>132000</v>
      </c>
      <c r="Q83" s="8"/>
      <c r="R83" s="8">
        <f t="shared" si="16"/>
        <v>132000</v>
      </c>
      <c r="S83" s="8">
        <v>133000</v>
      </c>
    </row>
    <row r="84" spans="1:19" s="1" customFormat="1" ht="38.25" x14ac:dyDescent="0.2">
      <c r="A84" s="6" t="s">
        <v>117</v>
      </c>
      <c r="B84" s="10" t="s">
        <v>158</v>
      </c>
      <c r="C84" s="8">
        <f>SUM(C85)</f>
        <v>151000</v>
      </c>
      <c r="D84" s="8"/>
      <c r="E84" s="8">
        <f t="shared" si="12"/>
        <v>151000</v>
      </c>
      <c r="F84" s="8">
        <f>SUM(F85)</f>
        <v>152000</v>
      </c>
      <c r="G84" s="8"/>
      <c r="H84" s="8"/>
      <c r="I84" s="8">
        <f t="shared" si="13"/>
        <v>151000</v>
      </c>
      <c r="J84" s="8">
        <f t="shared" si="11"/>
        <v>152000</v>
      </c>
      <c r="K84" s="8"/>
      <c r="L84" s="8"/>
      <c r="M84" s="8">
        <f t="shared" si="14"/>
        <v>151000</v>
      </c>
      <c r="N84" s="8"/>
      <c r="O84" s="8">
        <f t="shared" si="15"/>
        <v>151000</v>
      </c>
      <c r="P84" s="8">
        <f>J84+K84</f>
        <v>152000</v>
      </c>
      <c r="Q84" s="8"/>
      <c r="R84" s="8">
        <f t="shared" si="16"/>
        <v>152000</v>
      </c>
      <c r="S84" s="8">
        <f>SUM(S85)</f>
        <v>153000</v>
      </c>
    </row>
    <row r="85" spans="1:19" s="1" customFormat="1" ht="51.4" customHeight="1" x14ac:dyDescent="0.2">
      <c r="A85" s="6" t="s">
        <v>118</v>
      </c>
      <c r="B85" s="10" t="s">
        <v>159</v>
      </c>
      <c r="C85" s="8">
        <v>151000</v>
      </c>
      <c r="D85" s="8"/>
      <c r="E85" s="8">
        <f t="shared" si="12"/>
        <v>151000</v>
      </c>
      <c r="F85" s="8">
        <v>152000</v>
      </c>
      <c r="G85" s="8"/>
      <c r="H85" s="8"/>
      <c r="I85" s="8">
        <f t="shared" si="13"/>
        <v>151000</v>
      </c>
      <c r="J85" s="8">
        <f t="shared" si="11"/>
        <v>152000</v>
      </c>
      <c r="K85" s="8"/>
      <c r="L85" s="8"/>
      <c r="M85" s="8">
        <f t="shared" si="14"/>
        <v>151000</v>
      </c>
      <c r="N85" s="8"/>
      <c r="O85" s="8">
        <f t="shared" si="15"/>
        <v>151000</v>
      </c>
      <c r="P85" s="8">
        <f>J85+K85</f>
        <v>152000</v>
      </c>
      <c r="Q85" s="8"/>
      <c r="R85" s="8">
        <f t="shared" si="16"/>
        <v>152000</v>
      </c>
      <c r="S85" s="8">
        <v>153000</v>
      </c>
    </row>
    <row r="86" spans="1:19" s="1" customFormat="1" ht="38.25" customHeight="1" x14ac:dyDescent="0.2">
      <c r="A86" s="6" t="s">
        <v>121</v>
      </c>
      <c r="B86" s="10" t="s">
        <v>160</v>
      </c>
      <c r="C86" s="8">
        <f>SUM(C87,)</f>
        <v>17000</v>
      </c>
      <c r="D86" s="8"/>
      <c r="E86" s="8">
        <f t="shared" si="12"/>
        <v>17000</v>
      </c>
      <c r="F86" s="8">
        <f>SUM(F87,)</f>
        <v>17000</v>
      </c>
      <c r="G86" s="8"/>
      <c r="H86" s="8"/>
      <c r="I86" s="8">
        <f t="shared" si="13"/>
        <v>17000</v>
      </c>
      <c r="J86" s="8">
        <f t="shared" si="11"/>
        <v>17000</v>
      </c>
      <c r="K86" s="8"/>
      <c r="L86" s="8"/>
      <c r="M86" s="8">
        <f t="shared" si="14"/>
        <v>17000</v>
      </c>
      <c r="N86" s="8"/>
      <c r="O86" s="8">
        <f t="shared" si="15"/>
        <v>17000</v>
      </c>
      <c r="P86" s="8">
        <f>J86+K86</f>
        <v>17000</v>
      </c>
      <c r="Q86" s="8"/>
      <c r="R86" s="8">
        <f t="shared" si="16"/>
        <v>17000</v>
      </c>
      <c r="S86" s="8">
        <f>SUM(S87,)</f>
        <v>17000</v>
      </c>
    </row>
    <row r="87" spans="1:19" s="1" customFormat="1" ht="50.25" customHeight="1" x14ac:dyDescent="0.2">
      <c r="A87" s="6" t="s">
        <v>122</v>
      </c>
      <c r="B87" s="10" t="s">
        <v>161</v>
      </c>
      <c r="C87" s="8">
        <v>17000</v>
      </c>
      <c r="D87" s="8"/>
      <c r="E87" s="8">
        <f t="shared" si="12"/>
        <v>17000</v>
      </c>
      <c r="F87" s="8">
        <v>17000</v>
      </c>
      <c r="G87" s="8"/>
      <c r="H87" s="8"/>
      <c r="I87" s="8">
        <f t="shared" si="13"/>
        <v>17000</v>
      </c>
      <c r="J87" s="8">
        <f t="shared" si="11"/>
        <v>17000</v>
      </c>
      <c r="K87" s="8"/>
      <c r="L87" s="8"/>
      <c r="M87" s="8">
        <f t="shared" si="14"/>
        <v>17000</v>
      </c>
      <c r="N87" s="8"/>
      <c r="O87" s="8">
        <f t="shared" si="15"/>
        <v>17000</v>
      </c>
      <c r="P87" s="8">
        <f>J87+K87</f>
        <v>17000</v>
      </c>
      <c r="Q87" s="8"/>
      <c r="R87" s="8">
        <f t="shared" si="16"/>
        <v>17000</v>
      </c>
      <c r="S87" s="8">
        <v>17000</v>
      </c>
    </row>
    <row r="88" spans="1:19" s="1" customFormat="1" ht="36.75" customHeight="1" x14ac:dyDescent="0.2">
      <c r="A88" s="6" t="s">
        <v>123</v>
      </c>
      <c r="B88" s="10" t="s">
        <v>162</v>
      </c>
      <c r="C88" s="8">
        <f>SUM(C89)</f>
        <v>40000</v>
      </c>
      <c r="D88" s="8"/>
      <c r="E88" s="8">
        <f t="shared" si="12"/>
        <v>40000</v>
      </c>
      <c r="F88" s="8">
        <f>SUM(F89)</f>
        <v>40000</v>
      </c>
      <c r="G88" s="8"/>
      <c r="H88" s="8"/>
      <c r="I88" s="8">
        <f t="shared" si="13"/>
        <v>40000</v>
      </c>
      <c r="J88" s="8">
        <f t="shared" si="11"/>
        <v>40000</v>
      </c>
      <c r="K88" s="8"/>
      <c r="L88" s="8"/>
      <c r="M88" s="8">
        <f t="shared" si="14"/>
        <v>40000</v>
      </c>
      <c r="N88" s="8"/>
      <c r="O88" s="8">
        <f t="shared" si="15"/>
        <v>40000</v>
      </c>
      <c r="P88" s="8">
        <f>J88+K88</f>
        <v>40000</v>
      </c>
      <c r="Q88" s="8"/>
      <c r="R88" s="8">
        <f t="shared" si="16"/>
        <v>40000</v>
      </c>
      <c r="S88" s="8">
        <f>SUM(S89)</f>
        <v>40000</v>
      </c>
    </row>
    <row r="89" spans="1:19" s="1" customFormat="1" ht="63.95" customHeight="1" x14ac:dyDescent="0.2">
      <c r="A89" s="6" t="s">
        <v>124</v>
      </c>
      <c r="B89" s="10" t="s">
        <v>163</v>
      </c>
      <c r="C89" s="8">
        <v>40000</v>
      </c>
      <c r="D89" s="8"/>
      <c r="E89" s="8">
        <f t="shared" si="12"/>
        <v>40000</v>
      </c>
      <c r="F89" s="8">
        <v>40000</v>
      </c>
      <c r="G89" s="8"/>
      <c r="H89" s="8"/>
      <c r="I89" s="8">
        <f t="shared" si="13"/>
        <v>40000</v>
      </c>
      <c r="J89" s="8">
        <f t="shared" si="11"/>
        <v>40000</v>
      </c>
      <c r="K89" s="8"/>
      <c r="L89" s="8"/>
      <c r="M89" s="8">
        <f t="shared" si="14"/>
        <v>40000</v>
      </c>
      <c r="N89" s="8"/>
      <c r="O89" s="8">
        <f t="shared" si="15"/>
        <v>40000</v>
      </c>
      <c r="P89" s="8">
        <f>J89+K89</f>
        <v>40000</v>
      </c>
      <c r="Q89" s="8"/>
      <c r="R89" s="8">
        <f t="shared" si="16"/>
        <v>40000</v>
      </c>
      <c r="S89" s="8">
        <v>40000</v>
      </c>
    </row>
    <row r="90" spans="1:19" s="1" customFormat="1" ht="38.25" customHeight="1" x14ac:dyDescent="0.2">
      <c r="A90" s="6" t="s">
        <v>125</v>
      </c>
      <c r="B90" s="10" t="s">
        <v>164</v>
      </c>
      <c r="C90" s="8">
        <f>SUM(C91)</f>
        <v>2000</v>
      </c>
      <c r="D90" s="8"/>
      <c r="E90" s="8">
        <f t="shared" si="12"/>
        <v>2000</v>
      </c>
      <c r="F90" s="8">
        <f>SUM(F91)</f>
        <v>2000</v>
      </c>
      <c r="G90" s="8"/>
      <c r="H90" s="8"/>
      <c r="I90" s="8">
        <f t="shared" si="13"/>
        <v>2000</v>
      </c>
      <c r="J90" s="8">
        <f t="shared" si="11"/>
        <v>2000</v>
      </c>
      <c r="K90" s="8"/>
      <c r="L90" s="8"/>
      <c r="M90" s="8">
        <f t="shared" si="14"/>
        <v>2000</v>
      </c>
      <c r="N90" s="8"/>
      <c r="O90" s="8">
        <f t="shared" si="15"/>
        <v>2000</v>
      </c>
      <c r="P90" s="8">
        <f>J90+K90</f>
        <v>2000</v>
      </c>
      <c r="Q90" s="8"/>
      <c r="R90" s="8">
        <f t="shared" si="16"/>
        <v>2000</v>
      </c>
      <c r="S90" s="8">
        <f>SUM(S91)</f>
        <v>2000</v>
      </c>
    </row>
    <row r="91" spans="1:19" s="1" customFormat="1" ht="65.25" customHeight="1" x14ac:dyDescent="0.2">
      <c r="A91" s="6" t="s">
        <v>126</v>
      </c>
      <c r="B91" s="10" t="s">
        <v>190</v>
      </c>
      <c r="C91" s="8">
        <v>2000</v>
      </c>
      <c r="D91" s="8"/>
      <c r="E91" s="8">
        <f t="shared" si="12"/>
        <v>2000</v>
      </c>
      <c r="F91" s="8">
        <v>2000</v>
      </c>
      <c r="G91" s="8"/>
      <c r="H91" s="8"/>
      <c r="I91" s="8">
        <f t="shared" si="13"/>
        <v>2000</v>
      </c>
      <c r="J91" s="8">
        <f t="shared" si="11"/>
        <v>2000</v>
      </c>
      <c r="K91" s="8"/>
      <c r="L91" s="8"/>
      <c r="M91" s="8">
        <f t="shared" si="14"/>
        <v>2000</v>
      </c>
      <c r="N91" s="8"/>
      <c r="O91" s="8">
        <f t="shared" si="15"/>
        <v>2000</v>
      </c>
      <c r="P91" s="8">
        <f>J91+K91</f>
        <v>2000</v>
      </c>
      <c r="Q91" s="8"/>
      <c r="R91" s="8">
        <f t="shared" si="16"/>
        <v>2000</v>
      </c>
      <c r="S91" s="8">
        <v>2000</v>
      </c>
    </row>
    <row r="92" spans="1:19" s="1" customFormat="1" ht="39.4" customHeight="1" x14ac:dyDescent="0.2">
      <c r="A92" s="6" t="s">
        <v>127</v>
      </c>
      <c r="B92" s="10" t="s">
        <v>165</v>
      </c>
      <c r="C92" s="8">
        <f>SUM(C93)</f>
        <v>35000</v>
      </c>
      <c r="D92" s="8"/>
      <c r="E92" s="8">
        <f t="shared" si="12"/>
        <v>35000</v>
      </c>
      <c r="F92" s="8">
        <f>SUM(F93)</f>
        <v>35000</v>
      </c>
      <c r="G92" s="8"/>
      <c r="H92" s="8"/>
      <c r="I92" s="8">
        <f t="shared" si="13"/>
        <v>35000</v>
      </c>
      <c r="J92" s="8">
        <f t="shared" si="11"/>
        <v>35000</v>
      </c>
      <c r="K92" s="8"/>
      <c r="L92" s="8"/>
      <c r="M92" s="8">
        <f t="shared" si="14"/>
        <v>35000</v>
      </c>
      <c r="N92" s="8"/>
      <c r="O92" s="8">
        <f t="shared" si="15"/>
        <v>35000</v>
      </c>
      <c r="P92" s="8">
        <f>J92+K92</f>
        <v>35000</v>
      </c>
      <c r="Q92" s="8"/>
      <c r="R92" s="8">
        <f t="shared" si="16"/>
        <v>35000</v>
      </c>
      <c r="S92" s="8">
        <f>SUM(S93)</f>
        <v>35000</v>
      </c>
    </row>
    <row r="93" spans="1:19" s="1" customFormat="1" ht="51" x14ac:dyDescent="0.2">
      <c r="A93" s="6" t="s">
        <v>128</v>
      </c>
      <c r="B93" s="10" t="s">
        <v>166</v>
      </c>
      <c r="C93" s="8">
        <v>35000</v>
      </c>
      <c r="D93" s="8"/>
      <c r="E93" s="8">
        <f t="shared" si="12"/>
        <v>35000</v>
      </c>
      <c r="F93" s="8">
        <v>35000</v>
      </c>
      <c r="G93" s="8"/>
      <c r="H93" s="8"/>
      <c r="I93" s="8">
        <f t="shared" si="13"/>
        <v>35000</v>
      </c>
      <c r="J93" s="8">
        <f t="shared" si="11"/>
        <v>35000</v>
      </c>
      <c r="K93" s="8"/>
      <c r="L93" s="8"/>
      <c r="M93" s="8">
        <f t="shared" si="14"/>
        <v>35000</v>
      </c>
      <c r="N93" s="8"/>
      <c r="O93" s="8">
        <f t="shared" si="15"/>
        <v>35000</v>
      </c>
      <c r="P93" s="8">
        <f>J93+K93</f>
        <v>35000</v>
      </c>
      <c r="Q93" s="8"/>
      <c r="R93" s="8">
        <f t="shared" si="16"/>
        <v>35000</v>
      </c>
      <c r="S93" s="8">
        <v>35000</v>
      </c>
    </row>
    <row r="94" spans="1:19" s="1" customFormat="1" ht="40.15" customHeight="1" x14ac:dyDescent="0.2">
      <c r="A94" s="6" t="s">
        <v>129</v>
      </c>
      <c r="B94" s="10" t="s">
        <v>167</v>
      </c>
      <c r="C94" s="8">
        <f>SUM(C95)</f>
        <v>101000</v>
      </c>
      <c r="D94" s="8"/>
      <c r="E94" s="8">
        <f t="shared" si="12"/>
        <v>101000</v>
      </c>
      <c r="F94" s="8">
        <f>SUM(F95)</f>
        <v>102000</v>
      </c>
      <c r="G94" s="8"/>
      <c r="H94" s="8"/>
      <c r="I94" s="8">
        <f t="shared" si="13"/>
        <v>101000</v>
      </c>
      <c r="J94" s="8">
        <f t="shared" si="11"/>
        <v>102000</v>
      </c>
      <c r="K94" s="8"/>
      <c r="L94" s="8"/>
      <c r="M94" s="8">
        <f t="shared" si="14"/>
        <v>101000</v>
      </c>
      <c r="N94" s="8"/>
      <c r="O94" s="8">
        <f t="shared" si="15"/>
        <v>101000</v>
      </c>
      <c r="P94" s="8">
        <f>J94+K94</f>
        <v>102000</v>
      </c>
      <c r="Q94" s="8"/>
      <c r="R94" s="8">
        <f t="shared" si="16"/>
        <v>102000</v>
      </c>
      <c r="S94" s="8">
        <f>SUM(S95)</f>
        <v>103000</v>
      </c>
    </row>
    <row r="95" spans="1:19" s="1" customFormat="1" ht="51.4" customHeight="1" x14ac:dyDescent="0.2">
      <c r="A95" s="6" t="s">
        <v>130</v>
      </c>
      <c r="B95" s="10" t="s">
        <v>168</v>
      </c>
      <c r="C95" s="8">
        <v>101000</v>
      </c>
      <c r="D95" s="8"/>
      <c r="E95" s="8">
        <f t="shared" si="12"/>
        <v>101000</v>
      </c>
      <c r="F95" s="8">
        <v>102000</v>
      </c>
      <c r="G95" s="8"/>
      <c r="H95" s="8"/>
      <c r="I95" s="8">
        <f t="shared" si="13"/>
        <v>101000</v>
      </c>
      <c r="J95" s="8">
        <f t="shared" si="11"/>
        <v>102000</v>
      </c>
      <c r="K95" s="8"/>
      <c r="L95" s="8"/>
      <c r="M95" s="8">
        <f t="shared" si="14"/>
        <v>101000</v>
      </c>
      <c r="N95" s="8"/>
      <c r="O95" s="8">
        <f t="shared" si="15"/>
        <v>101000</v>
      </c>
      <c r="P95" s="8">
        <f>J95+K95</f>
        <v>102000</v>
      </c>
      <c r="Q95" s="8"/>
      <c r="R95" s="8">
        <f t="shared" si="16"/>
        <v>102000</v>
      </c>
      <c r="S95" s="8">
        <v>103000</v>
      </c>
    </row>
    <row r="96" spans="1:19" s="1" customFormat="1" ht="42.75" customHeight="1" x14ac:dyDescent="0.2">
      <c r="A96" s="6" t="s">
        <v>119</v>
      </c>
      <c r="B96" s="10" t="s">
        <v>169</v>
      </c>
      <c r="C96" s="8">
        <f>SUM(C97)</f>
        <v>394000</v>
      </c>
      <c r="D96" s="8"/>
      <c r="E96" s="8">
        <f t="shared" si="12"/>
        <v>394000</v>
      </c>
      <c r="F96" s="8">
        <f>SUM(F97)</f>
        <v>398000</v>
      </c>
      <c r="G96" s="8"/>
      <c r="H96" s="8"/>
      <c r="I96" s="8">
        <f t="shared" si="13"/>
        <v>394000</v>
      </c>
      <c r="J96" s="8">
        <f t="shared" si="11"/>
        <v>398000</v>
      </c>
      <c r="K96" s="8"/>
      <c r="L96" s="8"/>
      <c r="M96" s="8">
        <f t="shared" si="14"/>
        <v>394000</v>
      </c>
      <c r="N96" s="8"/>
      <c r="O96" s="8">
        <f t="shared" si="15"/>
        <v>394000</v>
      </c>
      <c r="P96" s="8">
        <f>J96+K96</f>
        <v>398000</v>
      </c>
      <c r="Q96" s="8"/>
      <c r="R96" s="8">
        <f t="shared" si="16"/>
        <v>398000</v>
      </c>
      <c r="S96" s="8">
        <f>SUM(S97)</f>
        <v>402000</v>
      </c>
    </row>
    <row r="97" spans="1:19" s="1" customFormat="1" ht="51" x14ac:dyDescent="0.2">
      <c r="A97" s="6" t="s">
        <v>120</v>
      </c>
      <c r="B97" s="10" t="s">
        <v>170</v>
      </c>
      <c r="C97" s="8">
        <v>394000</v>
      </c>
      <c r="D97" s="8"/>
      <c r="E97" s="8">
        <f t="shared" si="12"/>
        <v>394000</v>
      </c>
      <c r="F97" s="8">
        <v>398000</v>
      </c>
      <c r="G97" s="8"/>
      <c r="H97" s="8"/>
      <c r="I97" s="8">
        <f t="shared" si="13"/>
        <v>394000</v>
      </c>
      <c r="J97" s="8">
        <f t="shared" ref="J97:J119" si="17">F97+G97</f>
        <v>398000</v>
      </c>
      <c r="K97" s="8"/>
      <c r="L97" s="8"/>
      <c r="M97" s="8">
        <f t="shared" si="14"/>
        <v>394000</v>
      </c>
      <c r="N97" s="8"/>
      <c r="O97" s="8">
        <f t="shared" si="15"/>
        <v>394000</v>
      </c>
      <c r="P97" s="8">
        <f>J97+K97</f>
        <v>398000</v>
      </c>
      <c r="Q97" s="8"/>
      <c r="R97" s="8">
        <f t="shared" si="16"/>
        <v>398000</v>
      </c>
      <c r="S97" s="8">
        <v>402000</v>
      </c>
    </row>
    <row r="98" spans="1:19" s="1" customFormat="1" ht="66" customHeight="1" x14ac:dyDescent="0.2">
      <c r="A98" s="6" t="s">
        <v>131</v>
      </c>
      <c r="B98" s="10" t="s">
        <v>132</v>
      </c>
      <c r="C98" s="8">
        <f>SUM(C99)</f>
        <v>269000</v>
      </c>
      <c r="D98" s="8"/>
      <c r="E98" s="8">
        <f t="shared" si="12"/>
        <v>269000</v>
      </c>
      <c r="F98" s="8">
        <f>SUM(F99)</f>
        <v>272000</v>
      </c>
      <c r="G98" s="8"/>
      <c r="H98" s="8"/>
      <c r="I98" s="8">
        <f t="shared" si="13"/>
        <v>269000</v>
      </c>
      <c r="J98" s="8">
        <f t="shared" si="17"/>
        <v>272000</v>
      </c>
      <c r="K98" s="8"/>
      <c r="L98" s="8"/>
      <c r="M98" s="8">
        <f t="shared" si="14"/>
        <v>269000</v>
      </c>
      <c r="N98" s="8"/>
      <c r="O98" s="8">
        <f t="shared" si="15"/>
        <v>269000</v>
      </c>
      <c r="P98" s="8">
        <f>J98+K98</f>
        <v>272000</v>
      </c>
      <c r="Q98" s="8"/>
      <c r="R98" s="8">
        <f t="shared" si="16"/>
        <v>272000</v>
      </c>
      <c r="S98" s="8">
        <f>SUM(S99)</f>
        <v>274000</v>
      </c>
    </row>
    <row r="99" spans="1:19" s="1" customFormat="1" ht="90.75" customHeight="1" x14ac:dyDescent="0.2">
      <c r="A99" s="6" t="s">
        <v>171</v>
      </c>
      <c r="B99" s="10" t="s">
        <v>133</v>
      </c>
      <c r="C99" s="8">
        <v>269000</v>
      </c>
      <c r="D99" s="8"/>
      <c r="E99" s="8">
        <f t="shared" si="12"/>
        <v>269000</v>
      </c>
      <c r="F99" s="8">
        <v>272000</v>
      </c>
      <c r="G99" s="8"/>
      <c r="H99" s="8"/>
      <c r="I99" s="8">
        <f t="shared" si="13"/>
        <v>269000</v>
      </c>
      <c r="J99" s="8">
        <f t="shared" si="17"/>
        <v>272000</v>
      </c>
      <c r="K99" s="8"/>
      <c r="L99" s="8"/>
      <c r="M99" s="8">
        <f t="shared" si="14"/>
        <v>269000</v>
      </c>
      <c r="N99" s="8"/>
      <c r="O99" s="8">
        <f t="shared" si="15"/>
        <v>269000</v>
      </c>
      <c r="P99" s="8">
        <f>J99+K99</f>
        <v>272000</v>
      </c>
      <c r="Q99" s="8"/>
      <c r="R99" s="8">
        <f t="shared" si="16"/>
        <v>272000</v>
      </c>
      <c r="S99" s="8">
        <v>274000</v>
      </c>
    </row>
    <row r="100" spans="1:19" s="1" customFormat="1" ht="28.9" customHeight="1" x14ac:dyDescent="0.2">
      <c r="A100" s="6" t="s">
        <v>172</v>
      </c>
      <c r="B100" s="10" t="s">
        <v>174</v>
      </c>
      <c r="C100" s="8">
        <f>C101</f>
        <v>26000</v>
      </c>
      <c r="D100" s="8"/>
      <c r="E100" s="8">
        <f t="shared" si="12"/>
        <v>26000</v>
      </c>
      <c r="F100" s="8">
        <f>F101</f>
        <v>26000</v>
      </c>
      <c r="G100" s="8"/>
      <c r="H100" s="8"/>
      <c r="I100" s="8">
        <f t="shared" si="13"/>
        <v>26000</v>
      </c>
      <c r="J100" s="8">
        <f t="shared" si="17"/>
        <v>26000</v>
      </c>
      <c r="K100" s="8"/>
      <c r="L100" s="8"/>
      <c r="M100" s="8">
        <f t="shared" si="14"/>
        <v>26000</v>
      </c>
      <c r="N100" s="8"/>
      <c r="O100" s="8">
        <f t="shared" si="15"/>
        <v>26000</v>
      </c>
      <c r="P100" s="8">
        <f>J100+K100</f>
        <v>26000</v>
      </c>
      <c r="Q100" s="8"/>
      <c r="R100" s="8">
        <f t="shared" si="16"/>
        <v>26000</v>
      </c>
      <c r="S100" s="8">
        <f>S101</f>
        <v>26000</v>
      </c>
    </row>
    <row r="101" spans="1:19" s="1" customFormat="1" ht="42.6" customHeight="1" x14ac:dyDescent="0.2">
      <c r="A101" s="6" t="s">
        <v>173</v>
      </c>
      <c r="B101" s="10" t="s">
        <v>175</v>
      </c>
      <c r="C101" s="8">
        <v>26000</v>
      </c>
      <c r="D101" s="8"/>
      <c r="E101" s="8">
        <f t="shared" si="12"/>
        <v>26000</v>
      </c>
      <c r="F101" s="8">
        <v>26000</v>
      </c>
      <c r="G101" s="8"/>
      <c r="H101" s="8"/>
      <c r="I101" s="8">
        <f t="shared" si="13"/>
        <v>26000</v>
      </c>
      <c r="J101" s="8">
        <f t="shared" si="17"/>
        <v>26000</v>
      </c>
      <c r="K101" s="8"/>
      <c r="L101" s="8"/>
      <c r="M101" s="8">
        <f t="shared" si="14"/>
        <v>26000</v>
      </c>
      <c r="N101" s="8"/>
      <c r="O101" s="8">
        <f t="shared" si="15"/>
        <v>26000</v>
      </c>
      <c r="P101" s="8">
        <f>J101+K101</f>
        <v>26000</v>
      </c>
      <c r="Q101" s="8"/>
      <c r="R101" s="8">
        <f t="shared" si="16"/>
        <v>26000</v>
      </c>
      <c r="S101" s="8">
        <v>26000</v>
      </c>
    </row>
    <row r="102" spans="1:19" s="1" customFormat="1" ht="15.6" customHeight="1" x14ac:dyDescent="0.2">
      <c r="A102" s="6" t="s">
        <v>134</v>
      </c>
      <c r="B102" s="11" t="s">
        <v>135</v>
      </c>
      <c r="C102" s="8">
        <f>SUM(C103)</f>
        <v>162000</v>
      </c>
      <c r="D102" s="8"/>
      <c r="E102" s="8">
        <f t="shared" si="12"/>
        <v>162000</v>
      </c>
      <c r="F102" s="8">
        <f>SUM(F103)</f>
        <v>163000</v>
      </c>
      <c r="G102" s="8"/>
      <c r="H102" s="8"/>
      <c r="I102" s="8">
        <f t="shared" si="13"/>
        <v>162000</v>
      </c>
      <c r="J102" s="8">
        <f t="shared" si="17"/>
        <v>163000</v>
      </c>
      <c r="K102" s="8"/>
      <c r="L102" s="8"/>
      <c r="M102" s="8">
        <f t="shared" si="14"/>
        <v>162000</v>
      </c>
      <c r="N102" s="8"/>
      <c r="O102" s="8">
        <f t="shared" si="15"/>
        <v>162000</v>
      </c>
      <c r="P102" s="8">
        <f>J102+K102</f>
        <v>163000</v>
      </c>
      <c r="Q102" s="8"/>
      <c r="R102" s="8">
        <f t="shared" si="16"/>
        <v>163000</v>
      </c>
      <c r="S102" s="8">
        <f>SUM(S103)</f>
        <v>165000</v>
      </c>
    </row>
    <row r="103" spans="1:19" s="1" customFormat="1" ht="67.150000000000006" customHeight="1" x14ac:dyDescent="0.2">
      <c r="A103" s="6" t="s">
        <v>136</v>
      </c>
      <c r="B103" s="11" t="s">
        <v>191</v>
      </c>
      <c r="C103" s="8">
        <v>162000</v>
      </c>
      <c r="D103" s="8"/>
      <c r="E103" s="8">
        <f t="shared" si="12"/>
        <v>162000</v>
      </c>
      <c r="F103" s="8">
        <v>163000</v>
      </c>
      <c r="G103" s="8"/>
      <c r="H103" s="8"/>
      <c r="I103" s="8">
        <f t="shared" si="13"/>
        <v>162000</v>
      </c>
      <c r="J103" s="8">
        <f t="shared" si="17"/>
        <v>163000</v>
      </c>
      <c r="K103" s="8"/>
      <c r="L103" s="8"/>
      <c r="M103" s="8">
        <f t="shared" si="14"/>
        <v>162000</v>
      </c>
      <c r="N103" s="8"/>
      <c r="O103" s="8">
        <f t="shared" si="15"/>
        <v>162000</v>
      </c>
      <c r="P103" s="8">
        <f>J103+K103</f>
        <v>163000</v>
      </c>
      <c r="Q103" s="8"/>
      <c r="R103" s="8">
        <f t="shared" si="16"/>
        <v>163000</v>
      </c>
      <c r="S103" s="8">
        <v>165000</v>
      </c>
    </row>
    <row r="104" spans="1:19" s="1" customFormat="1" ht="15" customHeight="1" x14ac:dyDescent="0.2">
      <c r="A104" s="6" t="s">
        <v>247</v>
      </c>
      <c r="B104" s="27" t="s">
        <v>248</v>
      </c>
      <c r="C104" s="8"/>
      <c r="D104" s="8">
        <v>450000</v>
      </c>
      <c r="E104" s="5">
        <f t="shared" si="12"/>
        <v>450000</v>
      </c>
      <c r="F104" s="8"/>
      <c r="G104" s="8"/>
      <c r="H104" s="8"/>
      <c r="I104" s="5">
        <f t="shared" si="13"/>
        <v>450000</v>
      </c>
      <c r="J104" s="5">
        <f t="shared" si="17"/>
        <v>0</v>
      </c>
      <c r="K104" s="5"/>
      <c r="L104" s="5"/>
      <c r="M104" s="5">
        <f t="shared" si="14"/>
        <v>450000</v>
      </c>
      <c r="N104" s="5"/>
      <c r="O104" s="8">
        <f t="shared" si="15"/>
        <v>450000</v>
      </c>
      <c r="P104" s="5">
        <f>J104+K104</f>
        <v>0</v>
      </c>
      <c r="Q104" s="5"/>
      <c r="R104" s="8">
        <f t="shared" si="16"/>
        <v>0</v>
      </c>
      <c r="S104" s="5">
        <f>K104+L104</f>
        <v>0</v>
      </c>
    </row>
    <row r="105" spans="1:19" s="1" customFormat="1" ht="19.5" customHeight="1" x14ac:dyDescent="0.2">
      <c r="A105" s="6" t="s">
        <v>249</v>
      </c>
      <c r="B105" s="11" t="s">
        <v>250</v>
      </c>
      <c r="C105" s="8"/>
      <c r="D105" s="8">
        <v>450000</v>
      </c>
      <c r="E105" s="8">
        <f t="shared" si="12"/>
        <v>450000</v>
      </c>
      <c r="F105" s="8"/>
      <c r="G105" s="8"/>
      <c r="H105" s="8"/>
      <c r="I105" s="8">
        <f t="shared" si="13"/>
        <v>450000</v>
      </c>
      <c r="J105" s="8">
        <f t="shared" si="17"/>
        <v>0</v>
      </c>
      <c r="K105" s="8"/>
      <c r="L105" s="8"/>
      <c r="M105" s="8">
        <f t="shared" si="14"/>
        <v>450000</v>
      </c>
      <c r="N105" s="8"/>
      <c r="O105" s="8">
        <f t="shared" si="15"/>
        <v>450000</v>
      </c>
      <c r="P105" s="8">
        <f>J105+K105</f>
        <v>0</v>
      </c>
      <c r="Q105" s="8"/>
      <c r="R105" s="8">
        <f t="shared" si="16"/>
        <v>0</v>
      </c>
      <c r="S105" s="8">
        <f>K105+L105</f>
        <v>0</v>
      </c>
    </row>
    <row r="106" spans="1:19" s="1" customFormat="1" ht="14.25" customHeight="1" x14ac:dyDescent="0.2">
      <c r="A106" s="6" t="s">
        <v>251</v>
      </c>
      <c r="B106" s="11" t="s">
        <v>252</v>
      </c>
      <c r="C106" s="8"/>
      <c r="D106" s="8">
        <v>450000</v>
      </c>
      <c r="E106" s="8">
        <f t="shared" si="12"/>
        <v>450000</v>
      </c>
      <c r="F106" s="8"/>
      <c r="G106" s="8"/>
      <c r="H106" s="8"/>
      <c r="I106" s="8">
        <f t="shared" si="13"/>
        <v>450000</v>
      </c>
      <c r="J106" s="8">
        <f t="shared" si="17"/>
        <v>0</v>
      </c>
      <c r="K106" s="8"/>
      <c r="L106" s="8"/>
      <c r="M106" s="8">
        <f t="shared" si="14"/>
        <v>450000</v>
      </c>
      <c r="N106" s="8"/>
      <c r="O106" s="8">
        <f t="shared" si="15"/>
        <v>450000</v>
      </c>
      <c r="P106" s="8">
        <f>J106+K106</f>
        <v>0</v>
      </c>
      <c r="Q106" s="8"/>
      <c r="R106" s="8">
        <f t="shared" si="16"/>
        <v>0</v>
      </c>
      <c r="S106" s="8">
        <f>K106+L106</f>
        <v>0</v>
      </c>
    </row>
    <row r="107" spans="1:19" s="1" customFormat="1" ht="40.5" customHeight="1" x14ac:dyDescent="0.2">
      <c r="A107" s="6" t="s">
        <v>253</v>
      </c>
      <c r="B107" s="11" t="s">
        <v>254</v>
      </c>
      <c r="C107" s="8"/>
      <c r="D107" s="8">
        <v>150000</v>
      </c>
      <c r="E107" s="8">
        <f t="shared" si="12"/>
        <v>150000</v>
      </c>
      <c r="F107" s="8"/>
      <c r="G107" s="8"/>
      <c r="H107" s="8"/>
      <c r="I107" s="8">
        <f t="shared" si="13"/>
        <v>150000</v>
      </c>
      <c r="J107" s="8">
        <f t="shared" si="17"/>
        <v>0</v>
      </c>
      <c r="K107" s="8"/>
      <c r="L107" s="8"/>
      <c r="M107" s="8">
        <f t="shared" si="14"/>
        <v>150000</v>
      </c>
      <c r="N107" s="8"/>
      <c r="O107" s="8">
        <f t="shared" si="15"/>
        <v>150000</v>
      </c>
      <c r="P107" s="8">
        <f>J107+K107</f>
        <v>0</v>
      </c>
      <c r="Q107" s="8"/>
      <c r="R107" s="8">
        <f t="shared" si="16"/>
        <v>0</v>
      </c>
      <c r="S107" s="8">
        <f>K107+L107</f>
        <v>0</v>
      </c>
    </row>
    <row r="108" spans="1:19" s="1" customFormat="1" ht="30" customHeight="1" x14ac:dyDescent="0.2">
      <c r="A108" s="6" t="s">
        <v>255</v>
      </c>
      <c r="B108" s="11" t="s">
        <v>256</v>
      </c>
      <c r="C108" s="8"/>
      <c r="D108" s="8">
        <v>150000</v>
      </c>
      <c r="E108" s="8">
        <f t="shared" si="12"/>
        <v>150000</v>
      </c>
      <c r="F108" s="8"/>
      <c r="G108" s="8"/>
      <c r="H108" s="8"/>
      <c r="I108" s="8">
        <f t="shared" si="13"/>
        <v>150000</v>
      </c>
      <c r="J108" s="8">
        <f t="shared" si="17"/>
        <v>0</v>
      </c>
      <c r="K108" s="8"/>
      <c r="L108" s="8"/>
      <c r="M108" s="8">
        <f t="shared" si="14"/>
        <v>150000</v>
      </c>
      <c r="N108" s="8"/>
      <c r="O108" s="8">
        <f t="shared" si="15"/>
        <v>150000</v>
      </c>
      <c r="P108" s="8">
        <f>J108+K108</f>
        <v>0</v>
      </c>
      <c r="Q108" s="8"/>
      <c r="R108" s="8">
        <f t="shared" si="16"/>
        <v>0</v>
      </c>
      <c r="S108" s="8">
        <f>K108+L108</f>
        <v>0</v>
      </c>
    </row>
    <row r="109" spans="1:19" s="1" customFormat="1" ht="42" customHeight="1" x14ac:dyDescent="0.2">
      <c r="A109" s="6" t="s">
        <v>257</v>
      </c>
      <c r="B109" s="11" t="s">
        <v>258</v>
      </c>
      <c r="C109" s="8"/>
      <c r="D109" s="8">
        <v>150000</v>
      </c>
      <c r="E109" s="8">
        <f t="shared" si="12"/>
        <v>150000</v>
      </c>
      <c r="F109" s="8"/>
      <c r="G109" s="8"/>
      <c r="H109" s="8"/>
      <c r="I109" s="8">
        <f t="shared" si="13"/>
        <v>150000</v>
      </c>
      <c r="J109" s="8">
        <f t="shared" si="17"/>
        <v>0</v>
      </c>
      <c r="K109" s="8"/>
      <c r="L109" s="8"/>
      <c r="M109" s="8">
        <f t="shared" si="14"/>
        <v>150000</v>
      </c>
      <c r="N109" s="8"/>
      <c r="O109" s="8">
        <f t="shared" si="15"/>
        <v>150000</v>
      </c>
      <c r="P109" s="8">
        <f>J109+K109</f>
        <v>0</v>
      </c>
      <c r="Q109" s="8"/>
      <c r="R109" s="8">
        <f t="shared" si="16"/>
        <v>0</v>
      </c>
      <c r="S109" s="8">
        <f>K109+L109</f>
        <v>0</v>
      </c>
    </row>
    <row r="110" spans="1:19" x14ac:dyDescent="0.25">
      <c r="A110" s="3" t="s">
        <v>198</v>
      </c>
      <c r="B110" s="13" t="s">
        <v>199</v>
      </c>
      <c r="C110" s="5">
        <f>SUM(C111)</f>
        <v>575987324.20000005</v>
      </c>
      <c r="D110" s="5"/>
      <c r="E110" s="5">
        <f t="shared" si="12"/>
        <v>575987324.20000005</v>
      </c>
      <c r="F110" s="5">
        <f t="shared" ref="F110:S110" si="18">SUM(F111)</f>
        <v>504219885.65000004</v>
      </c>
      <c r="G110" s="5"/>
      <c r="H110" s="5">
        <v>152396043.88</v>
      </c>
      <c r="I110" s="5">
        <f t="shared" si="13"/>
        <v>728383368.08000004</v>
      </c>
      <c r="J110" s="5">
        <f t="shared" si="17"/>
        <v>504219885.65000004</v>
      </c>
      <c r="K110" s="8">
        <v>193216358.30000001</v>
      </c>
      <c r="L110" s="5">
        <v>10668600</v>
      </c>
      <c r="M110" s="5">
        <f t="shared" si="14"/>
        <v>739051968.08000004</v>
      </c>
      <c r="N110" s="49">
        <v>28303277.010000002</v>
      </c>
      <c r="O110" s="5">
        <f t="shared" si="15"/>
        <v>767355245.09000003</v>
      </c>
      <c r="P110" s="5">
        <f>J110+K110</f>
        <v>697436243.95000005</v>
      </c>
      <c r="Q110" s="5"/>
      <c r="R110" s="5">
        <f t="shared" si="16"/>
        <v>697436243.95000005</v>
      </c>
      <c r="S110" s="5">
        <f t="shared" si="18"/>
        <v>513711219.90999997</v>
      </c>
    </row>
    <row r="111" spans="1:19" ht="26.25" x14ac:dyDescent="0.25">
      <c r="A111" s="14" t="s">
        <v>200</v>
      </c>
      <c r="B111" s="14" t="s">
        <v>201</v>
      </c>
      <c r="C111" s="15">
        <f>SUM(C112+C115+C123+C128)</f>
        <v>575987324.20000005</v>
      </c>
      <c r="D111" s="15"/>
      <c r="E111" s="5">
        <f t="shared" si="12"/>
        <v>575987324.20000005</v>
      </c>
      <c r="F111" s="15">
        <f>SUM(F112+F115+F123+F128)</f>
        <v>504219885.65000004</v>
      </c>
      <c r="G111" s="15"/>
      <c r="H111" s="15">
        <v>151342308.88999999</v>
      </c>
      <c r="I111" s="5">
        <f t="shared" si="13"/>
        <v>727329633.09000003</v>
      </c>
      <c r="J111" s="5">
        <f t="shared" si="17"/>
        <v>504219885.65000004</v>
      </c>
      <c r="K111" s="8">
        <v>193216358.30000001</v>
      </c>
      <c r="L111" s="5">
        <v>10668600</v>
      </c>
      <c r="M111" s="5">
        <f t="shared" si="14"/>
        <v>737998233.09000003</v>
      </c>
      <c r="N111" s="49">
        <v>28303277.010000002</v>
      </c>
      <c r="O111" s="5">
        <f t="shared" si="15"/>
        <v>766301510.10000002</v>
      </c>
      <c r="P111" s="5">
        <f>J111+K111</f>
        <v>697436243.95000005</v>
      </c>
      <c r="Q111" s="5"/>
      <c r="R111" s="5">
        <f t="shared" si="16"/>
        <v>697436243.95000005</v>
      </c>
      <c r="S111" s="15">
        <f>SUM(S112+S115+S123+S128)</f>
        <v>513711219.90999997</v>
      </c>
    </row>
    <row r="112" spans="1:19" x14ac:dyDescent="0.25">
      <c r="A112" s="14" t="s">
        <v>202</v>
      </c>
      <c r="B112" s="14" t="s">
        <v>203</v>
      </c>
      <c r="C112" s="15">
        <f>SUM(C113:C114)</f>
        <v>75241200</v>
      </c>
      <c r="D112" s="15"/>
      <c r="E112" s="5">
        <f t="shared" si="12"/>
        <v>75241200</v>
      </c>
      <c r="F112" s="15">
        <f t="shared" ref="F112:S112" si="19">SUM(F113:F114)</f>
        <v>18816000</v>
      </c>
      <c r="G112" s="15"/>
      <c r="H112" s="15"/>
      <c r="I112" s="5">
        <f t="shared" si="13"/>
        <v>75241200</v>
      </c>
      <c r="J112" s="5">
        <f t="shared" si="17"/>
        <v>18816000</v>
      </c>
      <c r="K112" s="5"/>
      <c r="L112" s="5"/>
      <c r="M112" s="5">
        <f t="shared" si="14"/>
        <v>75241200</v>
      </c>
      <c r="N112" s="50">
        <v>2980000</v>
      </c>
      <c r="O112" s="5">
        <f t="shared" si="15"/>
        <v>78221200</v>
      </c>
      <c r="P112" s="5">
        <f>J112+K112</f>
        <v>18816000</v>
      </c>
      <c r="Q112" s="5"/>
      <c r="R112" s="5">
        <f t="shared" si="16"/>
        <v>18816000</v>
      </c>
      <c r="S112" s="15">
        <f t="shared" si="19"/>
        <v>15769000</v>
      </c>
    </row>
    <row r="113" spans="1:22" s="44" customFormat="1" ht="26.25" x14ac:dyDescent="0.25">
      <c r="A113" s="16" t="s">
        <v>204</v>
      </c>
      <c r="B113" s="16" t="s">
        <v>205</v>
      </c>
      <c r="C113" s="17">
        <v>56715000</v>
      </c>
      <c r="D113" s="17"/>
      <c r="E113" s="8">
        <f t="shared" si="12"/>
        <v>56715000</v>
      </c>
      <c r="F113" s="17">
        <v>4925000</v>
      </c>
      <c r="G113" s="17"/>
      <c r="H113" s="17"/>
      <c r="I113" s="8">
        <f t="shared" si="13"/>
        <v>56715000</v>
      </c>
      <c r="J113" s="8">
        <f t="shared" si="17"/>
        <v>4925000</v>
      </c>
      <c r="K113" s="8"/>
      <c r="L113" s="8"/>
      <c r="M113" s="8">
        <f t="shared" si="14"/>
        <v>56715000</v>
      </c>
      <c r="N113" s="8"/>
      <c r="O113" s="8">
        <f t="shared" si="15"/>
        <v>56715000</v>
      </c>
      <c r="P113" s="8">
        <f>J113+K113</f>
        <v>4925000</v>
      </c>
      <c r="Q113" s="8"/>
      <c r="R113" s="8">
        <f t="shared" si="16"/>
        <v>4925000</v>
      </c>
      <c r="S113" s="17">
        <v>1878000</v>
      </c>
    </row>
    <row r="114" spans="1:22" s="44" customFormat="1" ht="26.25" x14ac:dyDescent="0.25">
      <c r="A114" s="16" t="s">
        <v>206</v>
      </c>
      <c r="B114" s="16" t="s">
        <v>207</v>
      </c>
      <c r="C114" s="17">
        <v>18526200</v>
      </c>
      <c r="D114" s="17"/>
      <c r="E114" s="8">
        <f t="shared" si="12"/>
        <v>18526200</v>
      </c>
      <c r="F114" s="17">
        <v>13891000</v>
      </c>
      <c r="G114" s="17"/>
      <c r="H114" s="17"/>
      <c r="I114" s="8">
        <f t="shared" si="13"/>
        <v>18526200</v>
      </c>
      <c r="J114" s="8">
        <f t="shared" si="17"/>
        <v>13891000</v>
      </c>
      <c r="K114" s="8"/>
      <c r="L114" s="8"/>
      <c r="M114" s="8">
        <f t="shared" si="14"/>
        <v>18526200</v>
      </c>
      <c r="N114" s="50">
        <v>2980000</v>
      </c>
      <c r="O114" s="8">
        <f t="shared" si="15"/>
        <v>21506200</v>
      </c>
      <c r="P114" s="8">
        <f>J114+K114</f>
        <v>13891000</v>
      </c>
      <c r="Q114" s="8"/>
      <c r="R114" s="8">
        <f t="shared" si="16"/>
        <v>13891000</v>
      </c>
      <c r="S114" s="17">
        <v>13891000</v>
      </c>
    </row>
    <row r="115" spans="1:22" ht="26.25" x14ac:dyDescent="0.25">
      <c r="A115" s="14" t="s">
        <v>208</v>
      </c>
      <c r="B115" s="14" t="s">
        <v>209</v>
      </c>
      <c r="C115" s="15">
        <f>SUM(C116:C122)</f>
        <v>29529165.48</v>
      </c>
      <c r="D115" s="15"/>
      <c r="E115" s="5">
        <f t="shared" si="12"/>
        <v>29529165.48</v>
      </c>
      <c r="F115" s="15">
        <f>SUM(F116:F122)</f>
        <v>23528617.93</v>
      </c>
      <c r="G115" s="15"/>
      <c r="H115" s="15">
        <v>139067112.06999999</v>
      </c>
      <c r="I115" s="5">
        <f t="shared" si="13"/>
        <v>168596277.54999998</v>
      </c>
      <c r="J115" s="5">
        <f t="shared" si="17"/>
        <v>23528617.93</v>
      </c>
      <c r="K115" s="5"/>
      <c r="L115" s="5"/>
      <c r="M115" s="5">
        <f t="shared" si="14"/>
        <v>168596277.54999998</v>
      </c>
      <c r="N115" s="50">
        <v>2425660.0099999998</v>
      </c>
      <c r="O115" s="5">
        <f t="shared" si="15"/>
        <v>171021937.55999997</v>
      </c>
      <c r="P115" s="5">
        <f>J115+K115</f>
        <v>23528617.93</v>
      </c>
      <c r="Q115" s="5"/>
      <c r="R115" s="5">
        <f t="shared" si="16"/>
        <v>23528617.93</v>
      </c>
      <c r="S115" s="15">
        <f>SUM(S116:S122)</f>
        <v>27454499.780000001</v>
      </c>
    </row>
    <row r="116" spans="1:22" s="44" customFormat="1" ht="39" x14ac:dyDescent="0.25">
      <c r="A116" s="18" t="s">
        <v>210</v>
      </c>
      <c r="B116" s="18" t="s">
        <v>211</v>
      </c>
      <c r="C116" s="17">
        <v>17923809.57</v>
      </c>
      <c r="D116" s="17"/>
      <c r="E116" s="8">
        <f t="shared" si="12"/>
        <v>17923809.57</v>
      </c>
      <c r="F116" s="17">
        <v>17070604.699999999</v>
      </c>
      <c r="G116" s="17"/>
      <c r="H116" s="17"/>
      <c r="I116" s="8">
        <f t="shared" si="13"/>
        <v>17923809.57</v>
      </c>
      <c r="J116" s="8">
        <f t="shared" si="17"/>
        <v>17070604.699999999</v>
      </c>
      <c r="K116" s="8"/>
      <c r="L116" s="8"/>
      <c r="M116" s="8">
        <f t="shared" si="14"/>
        <v>17923809.57</v>
      </c>
      <c r="N116" s="8"/>
      <c r="O116" s="8">
        <f t="shared" si="15"/>
        <v>17923809.57</v>
      </c>
      <c r="P116" s="8">
        <f>J116+K116</f>
        <v>17070604.699999999</v>
      </c>
      <c r="Q116" s="8"/>
      <c r="R116" s="8">
        <f t="shared" si="16"/>
        <v>17070604.699999999</v>
      </c>
      <c r="S116" s="17">
        <v>16620354.779999999</v>
      </c>
    </row>
    <row r="117" spans="1:22" s="44" customFormat="1" ht="39" x14ac:dyDescent="0.25">
      <c r="A117" s="16" t="s">
        <v>212</v>
      </c>
      <c r="B117" s="16" t="s">
        <v>213</v>
      </c>
      <c r="C117" s="17"/>
      <c r="D117" s="17"/>
      <c r="E117" s="8">
        <f t="shared" si="12"/>
        <v>0</v>
      </c>
      <c r="F117" s="17">
        <v>307138</v>
      </c>
      <c r="G117" s="17"/>
      <c r="H117" s="17"/>
      <c r="I117" s="8">
        <f t="shared" si="13"/>
        <v>0</v>
      </c>
      <c r="J117" s="8">
        <f t="shared" si="17"/>
        <v>307138</v>
      </c>
      <c r="K117" s="8"/>
      <c r="L117" s="8"/>
      <c r="M117" s="8">
        <f t="shared" si="14"/>
        <v>0</v>
      </c>
      <c r="N117" s="8"/>
      <c r="O117" s="8">
        <f t="shared" si="15"/>
        <v>0</v>
      </c>
      <c r="P117" s="8">
        <f>J117+K117</f>
        <v>307138</v>
      </c>
      <c r="Q117" s="8"/>
      <c r="R117" s="8">
        <f t="shared" si="16"/>
        <v>307138</v>
      </c>
      <c r="S117" s="17">
        <v>5022700</v>
      </c>
      <c r="T117" s="54"/>
      <c r="U117" s="54"/>
      <c r="V117" s="54"/>
    </row>
    <row r="118" spans="1:22" s="44" customFormat="1" ht="26.25" x14ac:dyDescent="0.25">
      <c r="A118" s="16" t="s">
        <v>214</v>
      </c>
      <c r="B118" s="16" t="s">
        <v>215</v>
      </c>
      <c r="C118" s="17">
        <v>904860</v>
      </c>
      <c r="D118" s="17"/>
      <c r="E118" s="8">
        <f t="shared" si="12"/>
        <v>904860</v>
      </c>
      <c r="F118" s="17">
        <v>904860</v>
      </c>
      <c r="G118" s="17"/>
      <c r="H118" s="17"/>
      <c r="I118" s="8">
        <f t="shared" si="13"/>
        <v>904860</v>
      </c>
      <c r="J118" s="8">
        <f t="shared" si="17"/>
        <v>904860</v>
      </c>
      <c r="K118" s="8"/>
      <c r="L118" s="8"/>
      <c r="M118" s="8">
        <f t="shared" si="14"/>
        <v>904860</v>
      </c>
      <c r="N118" s="8"/>
      <c r="O118" s="8">
        <f t="shared" si="15"/>
        <v>904860</v>
      </c>
      <c r="P118" s="8">
        <f>J118+K118</f>
        <v>904860</v>
      </c>
      <c r="Q118" s="8"/>
      <c r="R118" s="8">
        <f t="shared" si="16"/>
        <v>904860</v>
      </c>
      <c r="S118" s="17">
        <v>904860</v>
      </c>
      <c r="T118" s="51"/>
      <c r="U118" s="52"/>
      <c r="V118" s="53"/>
    </row>
    <row r="119" spans="1:22" s="44" customFormat="1" ht="26.25" x14ac:dyDescent="0.25">
      <c r="A119" s="19" t="s">
        <v>216</v>
      </c>
      <c r="B119" s="18" t="s">
        <v>217</v>
      </c>
      <c r="C119" s="17"/>
      <c r="D119" s="17"/>
      <c r="E119" s="8">
        <f t="shared" si="12"/>
        <v>0</v>
      </c>
      <c r="F119" s="17">
        <v>3258481</v>
      </c>
      <c r="G119" s="17"/>
      <c r="H119" s="17"/>
      <c r="I119" s="8">
        <f t="shared" si="13"/>
        <v>0</v>
      </c>
      <c r="J119" s="8">
        <f t="shared" si="17"/>
        <v>3258481</v>
      </c>
      <c r="K119" s="8"/>
      <c r="L119" s="8"/>
      <c r="M119" s="8">
        <f t="shared" si="14"/>
        <v>0</v>
      </c>
      <c r="N119" s="8"/>
      <c r="O119" s="8">
        <f t="shared" si="15"/>
        <v>0</v>
      </c>
      <c r="P119" s="8">
        <f>J119+K119</f>
        <v>3258481</v>
      </c>
      <c r="Q119" s="8"/>
      <c r="R119" s="8">
        <f t="shared" si="16"/>
        <v>3258481</v>
      </c>
      <c r="S119" s="17">
        <v>3642806</v>
      </c>
      <c r="T119" s="54"/>
      <c r="U119" s="54"/>
      <c r="V119" s="54"/>
    </row>
    <row r="120" spans="1:22" s="44" customFormat="1" ht="53.25" customHeight="1" x14ac:dyDescent="0.25">
      <c r="A120" s="36" t="s">
        <v>265</v>
      </c>
      <c r="B120" s="18" t="s">
        <v>266</v>
      </c>
      <c r="C120" s="17"/>
      <c r="D120" s="17"/>
      <c r="E120" s="8"/>
      <c r="F120" s="17"/>
      <c r="G120" s="17"/>
      <c r="H120" s="17">
        <v>130000000</v>
      </c>
      <c r="I120" s="8">
        <f t="shared" si="13"/>
        <v>130000000</v>
      </c>
      <c r="J120" s="8"/>
      <c r="K120" s="8">
        <v>193216358.30000001</v>
      </c>
      <c r="L120" s="8"/>
      <c r="M120" s="8">
        <f t="shared" si="14"/>
        <v>130000000</v>
      </c>
      <c r="N120" s="8"/>
      <c r="O120" s="8">
        <f t="shared" si="15"/>
        <v>130000000</v>
      </c>
      <c r="P120" s="8">
        <f>J120+K120</f>
        <v>193216358.30000001</v>
      </c>
      <c r="Q120" s="8"/>
      <c r="R120" s="8">
        <f t="shared" si="16"/>
        <v>193216358.30000001</v>
      </c>
      <c r="S120" s="17"/>
      <c r="T120" s="54"/>
      <c r="U120" s="54"/>
      <c r="V120" s="54"/>
    </row>
    <row r="121" spans="1:22" s="44" customFormat="1" x14ac:dyDescent="0.25">
      <c r="A121" s="20" t="s">
        <v>218</v>
      </c>
      <c r="B121" s="21" t="s">
        <v>219</v>
      </c>
      <c r="C121" s="22">
        <v>230729</v>
      </c>
      <c r="D121" s="22"/>
      <c r="E121" s="8">
        <f t="shared" si="12"/>
        <v>230729</v>
      </c>
      <c r="F121" s="22">
        <v>231027</v>
      </c>
      <c r="G121" s="22"/>
      <c r="H121" s="22">
        <v>53192</v>
      </c>
      <c r="I121" s="8">
        <f t="shared" si="13"/>
        <v>283921</v>
      </c>
      <c r="J121" s="8">
        <f t="shared" ref="J121:J130" si="20">F121+G121</f>
        <v>231027</v>
      </c>
      <c r="K121" s="8"/>
      <c r="L121" s="8"/>
      <c r="M121" s="8">
        <f t="shared" si="14"/>
        <v>283921</v>
      </c>
      <c r="N121" s="8"/>
      <c r="O121" s="8">
        <f t="shared" si="15"/>
        <v>283921</v>
      </c>
      <c r="P121" s="8">
        <f>J121+K121</f>
        <v>231027</v>
      </c>
      <c r="Q121" s="8"/>
      <c r="R121" s="8">
        <f t="shared" si="16"/>
        <v>231027</v>
      </c>
      <c r="S121" s="22">
        <v>237059</v>
      </c>
    </row>
    <row r="122" spans="1:22" s="44" customFormat="1" x14ac:dyDescent="0.25">
      <c r="A122" s="16" t="s">
        <v>220</v>
      </c>
      <c r="B122" s="16" t="s">
        <v>221</v>
      </c>
      <c r="C122" s="8">
        <v>10469766.91</v>
      </c>
      <c r="D122" s="8"/>
      <c r="E122" s="8">
        <f t="shared" si="12"/>
        <v>10469766.91</v>
      </c>
      <c r="F122" s="8">
        <v>1756507.23</v>
      </c>
      <c r="G122" s="8"/>
      <c r="H122" s="8">
        <v>9013920.0700000003</v>
      </c>
      <c r="I122" s="8">
        <f t="shared" si="13"/>
        <v>19483686.98</v>
      </c>
      <c r="J122" s="8">
        <f t="shared" si="20"/>
        <v>1756507.23</v>
      </c>
      <c r="K122" s="8"/>
      <c r="L122" s="8"/>
      <c r="M122" s="8">
        <f t="shared" si="14"/>
        <v>19483686.98</v>
      </c>
      <c r="N122" s="50">
        <v>2425660.0099999998</v>
      </c>
      <c r="O122" s="8">
        <f t="shared" si="15"/>
        <v>21909346.990000002</v>
      </c>
      <c r="P122" s="8">
        <f>J122+K122</f>
        <v>1756507.23</v>
      </c>
      <c r="Q122" s="8"/>
      <c r="R122" s="8">
        <f t="shared" si="16"/>
        <v>1756507.23</v>
      </c>
      <c r="S122" s="8">
        <v>1026720</v>
      </c>
    </row>
    <row r="123" spans="1:22" x14ac:dyDescent="0.25">
      <c r="A123" s="14" t="s">
        <v>222</v>
      </c>
      <c r="B123" s="14" t="s">
        <v>223</v>
      </c>
      <c r="C123" s="15">
        <f>SUM(C124:C127)</f>
        <v>426099320.85000002</v>
      </c>
      <c r="D123" s="15"/>
      <c r="E123" s="5">
        <f t="shared" si="12"/>
        <v>426099320.85000002</v>
      </c>
      <c r="F123" s="15">
        <f>SUM(F124:F127)</f>
        <v>426674018.85000002</v>
      </c>
      <c r="G123" s="15"/>
      <c r="H123" s="15">
        <v>9589668</v>
      </c>
      <c r="I123" s="5">
        <f t="shared" si="13"/>
        <v>435688988.85000002</v>
      </c>
      <c r="J123" s="5">
        <f t="shared" si="20"/>
        <v>426674018.85000002</v>
      </c>
      <c r="K123" s="5"/>
      <c r="L123" s="5"/>
      <c r="M123" s="5">
        <f t="shared" si="14"/>
        <v>435688988.85000002</v>
      </c>
      <c r="N123" s="50">
        <v>22341417</v>
      </c>
      <c r="O123" s="5">
        <f t="shared" si="15"/>
        <v>458030405.85000002</v>
      </c>
      <c r="P123" s="5">
        <f>J123+K123</f>
        <v>426674018.85000002</v>
      </c>
      <c r="Q123" s="5"/>
      <c r="R123" s="5">
        <f t="shared" si="16"/>
        <v>426674018.85000002</v>
      </c>
      <c r="S123" s="15">
        <f>SUM(S124:S127)</f>
        <v>434533429.85000002</v>
      </c>
    </row>
    <row r="124" spans="1:22" s="44" customFormat="1" ht="26.25" x14ac:dyDescent="0.25">
      <c r="A124" s="16" t="s">
        <v>224</v>
      </c>
      <c r="B124" s="16" t="s">
        <v>225</v>
      </c>
      <c r="C124" s="17">
        <v>368283294.85000002</v>
      </c>
      <c r="D124" s="17"/>
      <c r="E124" s="8">
        <f t="shared" si="12"/>
        <v>368283294.85000002</v>
      </c>
      <c r="F124" s="17">
        <v>368283294.85000002</v>
      </c>
      <c r="G124" s="17"/>
      <c r="H124" s="17"/>
      <c r="I124" s="8">
        <f t="shared" si="13"/>
        <v>368283294.85000002</v>
      </c>
      <c r="J124" s="8">
        <f t="shared" si="20"/>
        <v>368283294.85000002</v>
      </c>
      <c r="K124" s="8"/>
      <c r="L124" s="8"/>
      <c r="M124" s="8">
        <f t="shared" si="14"/>
        <v>368283294.85000002</v>
      </c>
      <c r="N124" s="8">
        <v>23745417</v>
      </c>
      <c r="O124" s="8">
        <f t="shared" si="15"/>
        <v>392028711.85000002</v>
      </c>
      <c r="P124" s="8">
        <f>J124+K124</f>
        <v>368283294.85000002</v>
      </c>
      <c r="Q124" s="8"/>
      <c r="R124" s="8">
        <f t="shared" si="16"/>
        <v>368283294.85000002</v>
      </c>
      <c r="S124" s="17">
        <v>368283294.85000002</v>
      </c>
    </row>
    <row r="125" spans="1:22" s="44" customFormat="1" ht="51.75" x14ac:dyDescent="0.25">
      <c r="A125" s="16" t="s">
        <v>226</v>
      </c>
      <c r="B125" s="16" t="s">
        <v>227</v>
      </c>
      <c r="C125" s="17">
        <v>4115281</v>
      </c>
      <c r="D125" s="17"/>
      <c r="E125" s="8">
        <f t="shared" si="12"/>
        <v>4115281</v>
      </c>
      <c r="F125" s="17">
        <v>4115281</v>
      </c>
      <c r="G125" s="17"/>
      <c r="H125" s="17"/>
      <c r="I125" s="8">
        <f t="shared" si="13"/>
        <v>4115281</v>
      </c>
      <c r="J125" s="8">
        <f t="shared" si="20"/>
        <v>4115281</v>
      </c>
      <c r="K125" s="8"/>
      <c r="L125" s="8"/>
      <c r="M125" s="8">
        <f t="shared" si="14"/>
        <v>4115281</v>
      </c>
      <c r="N125" s="8">
        <v>-1404000</v>
      </c>
      <c r="O125" s="8">
        <f t="shared" si="15"/>
        <v>2711281</v>
      </c>
      <c r="P125" s="8">
        <f>J125+K125</f>
        <v>4115281</v>
      </c>
      <c r="Q125" s="8"/>
      <c r="R125" s="8">
        <f t="shared" si="16"/>
        <v>4115281</v>
      </c>
      <c r="S125" s="17">
        <v>4115281</v>
      </c>
    </row>
    <row r="126" spans="1:22" s="44" customFormat="1" ht="39" x14ac:dyDescent="0.25">
      <c r="A126" s="16" t="s">
        <v>228</v>
      </c>
      <c r="B126" s="16" t="s">
        <v>229</v>
      </c>
      <c r="C126" s="17">
        <v>53687700</v>
      </c>
      <c r="D126" s="17"/>
      <c r="E126" s="8">
        <f t="shared" si="12"/>
        <v>53687700</v>
      </c>
      <c r="F126" s="17">
        <v>54261900</v>
      </c>
      <c r="G126" s="17"/>
      <c r="H126" s="17">
        <v>9589668</v>
      </c>
      <c r="I126" s="8">
        <f t="shared" si="13"/>
        <v>63277368</v>
      </c>
      <c r="J126" s="8">
        <f t="shared" si="20"/>
        <v>54261900</v>
      </c>
      <c r="K126" s="8"/>
      <c r="L126" s="8"/>
      <c r="M126" s="8">
        <f t="shared" si="14"/>
        <v>63277368</v>
      </c>
      <c r="N126" s="8"/>
      <c r="O126" s="8">
        <f t="shared" si="15"/>
        <v>63277368</v>
      </c>
      <c r="P126" s="8">
        <f>J126+K126</f>
        <v>54261900</v>
      </c>
      <c r="Q126" s="8"/>
      <c r="R126" s="8">
        <f t="shared" si="16"/>
        <v>54261900</v>
      </c>
      <c r="S126" s="17">
        <v>62013600</v>
      </c>
    </row>
    <row r="127" spans="1:22" s="44" customFormat="1" ht="39" x14ac:dyDescent="0.25">
      <c r="A127" s="16" t="s">
        <v>230</v>
      </c>
      <c r="B127" s="16" t="s">
        <v>231</v>
      </c>
      <c r="C127" s="17">
        <v>13045</v>
      </c>
      <c r="D127" s="17"/>
      <c r="E127" s="8">
        <f t="shared" si="12"/>
        <v>13045</v>
      </c>
      <c r="F127" s="17">
        <v>13543</v>
      </c>
      <c r="G127" s="17"/>
      <c r="H127" s="17"/>
      <c r="I127" s="8">
        <f t="shared" si="13"/>
        <v>13045</v>
      </c>
      <c r="J127" s="8">
        <f t="shared" si="20"/>
        <v>13543</v>
      </c>
      <c r="K127" s="8"/>
      <c r="L127" s="8"/>
      <c r="M127" s="8">
        <f t="shared" si="14"/>
        <v>13045</v>
      </c>
      <c r="N127" s="8"/>
      <c r="O127" s="8">
        <f t="shared" si="15"/>
        <v>13045</v>
      </c>
      <c r="P127" s="8">
        <f>J127+K127</f>
        <v>13543</v>
      </c>
      <c r="Q127" s="8"/>
      <c r="R127" s="8">
        <f t="shared" si="16"/>
        <v>13543</v>
      </c>
      <c r="S127" s="17">
        <v>121254</v>
      </c>
    </row>
    <row r="128" spans="1:22" x14ac:dyDescent="0.25">
      <c r="A128" s="14" t="s">
        <v>232</v>
      </c>
      <c r="B128" s="14" t="s">
        <v>233</v>
      </c>
      <c r="C128" s="15">
        <f>SUM(C129:C132)</f>
        <v>45117637.870000005</v>
      </c>
      <c r="D128" s="15"/>
      <c r="E128" s="5">
        <f t="shared" si="12"/>
        <v>45117637.870000005</v>
      </c>
      <c r="F128" s="15">
        <f t="shared" ref="F128:S128" si="21">SUM(F129:F132)</f>
        <v>35201248.870000005</v>
      </c>
      <c r="G128" s="15"/>
      <c r="H128" s="15">
        <v>2685528.82</v>
      </c>
      <c r="I128" s="5">
        <f t="shared" si="13"/>
        <v>47803166.690000005</v>
      </c>
      <c r="J128" s="5">
        <f t="shared" si="20"/>
        <v>35201248.870000005</v>
      </c>
      <c r="K128" s="5"/>
      <c r="L128" s="5">
        <v>10668600</v>
      </c>
      <c r="M128" s="5">
        <f t="shared" si="14"/>
        <v>58471766.690000005</v>
      </c>
      <c r="N128" s="50">
        <v>556200</v>
      </c>
      <c r="O128" s="5">
        <f t="shared" si="15"/>
        <v>59027966.690000005</v>
      </c>
      <c r="P128" s="5">
        <f>J128+K128</f>
        <v>35201248.870000005</v>
      </c>
      <c r="Q128" s="5"/>
      <c r="R128" s="5">
        <f t="shared" si="16"/>
        <v>35201248.870000005</v>
      </c>
      <c r="S128" s="15">
        <f t="shared" si="21"/>
        <v>35954290.280000001</v>
      </c>
    </row>
    <row r="129" spans="1:19" s="44" customFormat="1" ht="39" x14ac:dyDescent="0.25">
      <c r="A129" s="16" t="s">
        <v>234</v>
      </c>
      <c r="B129" s="16" t="s">
        <v>235</v>
      </c>
      <c r="C129" s="17">
        <v>27259224</v>
      </c>
      <c r="D129" s="17"/>
      <c r="E129" s="8">
        <f t="shared" si="12"/>
        <v>27259224</v>
      </c>
      <c r="F129" s="17">
        <v>17655315</v>
      </c>
      <c r="G129" s="17"/>
      <c r="H129" s="17">
        <v>263808.82</v>
      </c>
      <c r="I129" s="8">
        <f t="shared" si="13"/>
        <v>27523032.82</v>
      </c>
      <c r="J129" s="8">
        <f t="shared" si="20"/>
        <v>17655315</v>
      </c>
      <c r="K129" s="8"/>
      <c r="L129" s="8">
        <v>133023</v>
      </c>
      <c r="M129" s="8">
        <f t="shared" si="14"/>
        <v>27656055.82</v>
      </c>
      <c r="N129" s="8">
        <v>35400</v>
      </c>
      <c r="O129" s="8">
        <f t="shared" si="15"/>
        <v>27691455.82</v>
      </c>
      <c r="P129" s="8">
        <f>J129+K129</f>
        <v>17655315</v>
      </c>
      <c r="Q129" s="8"/>
      <c r="R129" s="8">
        <f t="shared" si="16"/>
        <v>17655315</v>
      </c>
      <c r="S129" s="17">
        <v>17770240</v>
      </c>
    </row>
    <row r="130" spans="1:19" s="44" customFormat="1" ht="51.75" x14ac:dyDescent="0.25">
      <c r="A130" s="23" t="s">
        <v>236</v>
      </c>
      <c r="B130" s="16" t="s">
        <v>237</v>
      </c>
      <c r="C130" s="17">
        <v>3015613.87</v>
      </c>
      <c r="D130" s="17"/>
      <c r="E130" s="8">
        <f t="shared" si="12"/>
        <v>3015613.87</v>
      </c>
      <c r="F130" s="17">
        <v>3015613.87</v>
      </c>
      <c r="G130" s="17"/>
      <c r="H130" s="17"/>
      <c r="I130" s="8">
        <f t="shared" ref="I130:I136" si="22">E130+H130</f>
        <v>3015613.87</v>
      </c>
      <c r="J130" s="8">
        <f t="shared" si="20"/>
        <v>3015613.87</v>
      </c>
      <c r="K130" s="8"/>
      <c r="L130" s="8"/>
      <c r="M130" s="8">
        <f t="shared" ref="M130:M136" si="23">I130+L130</f>
        <v>3015613.87</v>
      </c>
      <c r="N130" s="8"/>
      <c r="O130" s="8">
        <f t="shared" si="15"/>
        <v>3015613.87</v>
      </c>
      <c r="P130" s="8">
        <f t="shared" ref="P130:P135" si="24">J130+K130</f>
        <v>3015613.87</v>
      </c>
      <c r="Q130" s="8"/>
      <c r="R130" s="8">
        <f t="shared" si="16"/>
        <v>3015613.87</v>
      </c>
      <c r="S130" s="17">
        <v>3653730.28</v>
      </c>
    </row>
    <row r="131" spans="1:19" s="44" customFormat="1" ht="90" x14ac:dyDescent="0.25">
      <c r="A131" s="23" t="s">
        <v>267</v>
      </c>
      <c r="B131" s="16" t="s">
        <v>268</v>
      </c>
      <c r="C131" s="17"/>
      <c r="D131" s="17"/>
      <c r="E131" s="28"/>
      <c r="F131" s="29"/>
      <c r="G131" s="29"/>
      <c r="H131" s="29"/>
      <c r="I131" s="8"/>
      <c r="J131" s="28"/>
      <c r="K131" s="28"/>
      <c r="L131" s="28"/>
      <c r="M131" s="8"/>
      <c r="N131" s="8">
        <v>520800</v>
      </c>
      <c r="O131" s="8">
        <f t="shared" si="15"/>
        <v>520800</v>
      </c>
      <c r="P131" s="8"/>
      <c r="Q131" s="28"/>
      <c r="R131" s="8">
        <f t="shared" si="16"/>
        <v>0</v>
      </c>
      <c r="S131" s="29"/>
    </row>
    <row r="132" spans="1:19" s="44" customFormat="1" ht="77.25" x14ac:dyDescent="0.25">
      <c r="A132" s="23" t="s">
        <v>238</v>
      </c>
      <c r="B132" s="24" t="s">
        <v>240</v>
      </c>
      <c r="C132" s="17">
        <v>14842800</v>
      </c>
      <c r="D132" s="17"/>
      <c r="E132" s="28">
        <f t="shared" ref="E132:E136" si="25">C132+D132</f>
        <v>14842800</v>
      </c>
      <c r="F132" s="29">
        <v>14530320</v>
      </c>
      <c r="G132" s="29"/>
      <c r="H132" s="29">
        <v>2421720</v>
      </c>
      <c r="I132" s="8">
        <f t="shared" si="22"/>
        <v>17264520</v>
      </c>
      <c r="J132" s="28">
        <f t="shared" ref="J132:J136" si="26">F132+G132</f>
        <v>14530320</v>
      </c>
      <c r="K132" s="28"/>
      <c r="L132" s="28">
        <v>9374400</v>
      </c>
      <c r="M132" s="8">
        <f t="shared" si="23"/>
        <v>26638920</v>
      </c>
      <c r="N132" s="8"/>
      <c r="O132" s="8">
        <f t="shared" si="15"/>
        <v>26638920</v>
      </c>
      <c r="P132" s="8">
        <f t="shared" si="24"/>
        <v>14530320</v>
      </c>
      <c r="Q132" s="28"/>
      <c r="R132" s="8">
        <f t="shared" si="16"/>
        <v>14530320</v>
      </c>
      <c r="S132" s="29">
        <v>14530320</v>
      </c>
    </row>
    <row r="133" spans="1:19" s="44" customFormat="1" ht="25.5" x14ac:dyDescent="0.25">
      <c r="A133" s="37" t="s">
        <v>263</v>
      </c>
      <c r="B133" s="38" t="s">
        <v>262</v>
      </c>
      <c r="C133" s="17"/>
      <c r="D133" s="17"/>
      <c r="E133" s="28"/>
      <c r="F133" s="29"/>
      <c r="G133" s="29"/>
      <c r="H133" s="29"/>
      <c r="I133" s="8"/>
      <c r="J133" s="28"/>
      <c r="K133" s="28"/>
      <c r="L133" s="28">
        <v>1161177</v>
      </c>
      <c r="M133" s="8">
        <f t="shared" si="23"/>
        <v>1161177</v>
      </c>
      <c r="N133" s="8"/>
      <c r="O133" s="8">
        <f t="shared" si="15"/>
        <v>1161177</v>
      </c>
      <c r="P133" s="8">
        <v>0</v>
      </c>
      <c r="Q133" s="28"/>
      <c r="R133" s="8">
        <f t="shared" si="16"/>
        <v>0</v>
      </c>
      <c r="S133" s="29">
        <v>0</v>
      </c>
    </row>
    <row r="134" spans="1:19" ht="20.25" customHeight="1" x14ac:dyDescent="0.25">
      <c r="A134" s="33" t="s">
        <v>259</v>
      </c>
      <c r="B134" s="34" t="s">
        <v>260</v>
      </c>
      <c r="C134" s="17"/>
      <c r="D134" s="17"/>
      <c r="E134" s="5"/>
      <c r="F134" s="17"/>
      <c r="G134" s="17"/>
      <c r="H134" s="17"/>
      <c r="I134" s="5">
        <f t="shared" si="22"/>
        <v>0</v>
      </c>
      <c r="J134" s="5"/>
      <c r="K134" s="5"/>
      <c r="L134" s="5"/>
      <c r="M134" s="5">
        <v>1053734.99</v>
      </c>
      <c r="N134" s="5"/>
      <c r="O134" s="5">
        <f t="shared" ref="O134:O136" si="27">M134+N134</f>
        <v>1053734.99</v>
      </c>
      <c r="P134" s="5">
        <f t="shared" si="24"/>
        <v>0</v>
      </c>
      <c r="Q134" s="5"/>
      <c r="R134" s="8">
        <f t="shared" si="16"/>
        <v>0</v>
      </c>
      <c r="S134" s="15">
        <v>0</v>
      </c>
    </row>
    <row r="135" spans="1:19" s="44" customFormat="1" x14ac:dyDescent="0.25">
      <c r="A135" s="46" t="s">
        <v>264</v>
      </c>
      <c r="B135" s="35" t="s">
        <v>261</v>
      </c>
      <c r="C135" s="17"/>
      <c r="D135" s="17"/>
      <c r="E135" s="39"/>
      <c r="F135" s="32"/>
      <c r="G135" s="32"/>
      <c r="H135" s="32">
        <v>1053734.99</v>
      </c>
      <c r="I135" s="8">
        <f t="shared" si="22"/>
        <v>1053734.99</v>
      </c>
      <c r="J135" s="39"/>
      <c r="K135" s="39"/>
      <c r="L135" s="39"/>
      <c r="M135" s="8">
        <f>I135+L135</f>
        <v>1053734.99</v>
      </c>
      <c r="N135" s="8"/>
      <c r="O135" s="8">
        <f t="shared" si="27"/>
        <v>1053734.99</v>
      </c>
      <c r="P135" s="8">
        <f t="shared" si="24"/>
        <v>0</v>
      </c>
      <c r="Q135" s="39"/>
      <c r="R135" s="8">
        <f t="shared" si="16"/>
        <v>0</v>
      </c>
      <c r="S135" s="32">
        <v>0</v>
      </c>
    </row>
    <row r="136" spans="1:19" x14ac:dyDescent="0.25">
      <c r="A136" s="25"/>
      <c r="B136" s="14" t="s">
        <v>239</v>
      </c>
      <c r="C136" s="15">
        <f>C5+C110</f>
        <v>865847324.20000005</v>
      </c>
      <c r="D136" s="5">
        <v>450000</v>
      </c>
      <c r="E136" s="30">
        <f t="shared" si="25"/>
        <v>866297324.20000005</v>
      </c>
      <c r="F136" s="31">
        <f>F5+F110</f>
        <v>805169885.6500001</v>
      </c>
      <c r="G136" s="31">
        <v>1951680.39</v>
      </c>
      <c r="H136" s="31">
        <v>152396043.88</v>
      </c>
      <c r="I136" s="5">
        <f t="shared" si="22"/>
        <v>1018693368.08</v>
      </c>
      <c r="J136" s="30">
        <f t="shared" si="26"/>
        <v>807121566.04000008</v>
      </c>
      <c r="K136" s="8">
        <v>193216358.30000001</v>
      </c>
      <c r="L136" s="5">
        <v>10668600</v>
      </c>
      <c r="M136" s="5">
        <f t="shared" si="23"/>
        <v>1029361968.08</v>
      </c>
      <c r="N136" s="5">
        <f>SUM(N128+N123+N115+N112)</f>
        <v>28303277.009999998</v>
      </c>
      <c r="O136" s="5">
        <f t="shared" si="27"/>
        <v>1057665245.09</v>
      </c>
      <c r="P136" s="5">
        <f>J136+K136</f>
        <v>1000337924.3400002</v>
      </c>
      <c r="Q136" s="30">
        <v>6000000</v>
      </c>
      <c r="R136" s="5">
        <f t="shared" ref="R136" si="28">P136+Q136</f>
        <v>1006337924.3400002</v>
      </c>
      <c r="S136" s="31">
        <f>S5+S110</f>
        <v>828826219.90999997</v>
      </c>
    </row>
  </sheetData>
  <mergeCells count="2">
    <mergeCell ref="C1:S1"/>
    <mergeCell ref="A2:S2"/>
  </mergeCells>
  <hyperlinks>
    <hyperlink ref="B79" r:id="rId1" display="consultantplus://offline/ref=C84CB3038B4AEA7D3C5C5B44AAD63104D594E77A4F25BC5E21A87444550683746384295A47EAF6BB515896F9F2P5v5N" xr:uid="{00000000-0004-0000-0000-000000000000}"/>
    <hyperlink ref="B80" r:id="rId2" display="consultantplus://offline/ref=DC5688143164477E734017DE363AF0E8BC597211A0A940FC18EDCE48519A08E99E97412860B7C71B40FA9E8B478AC689540B8A3C870DF431pEv3N" xr:uid="{00000000-0004-0000-0000-000001000000}"/>
    <hyperlink ref="B81" r:id="rId3" display="consultantplus://offline/ref=3ACEDDB140C62BECB017ACD9873C6202CB6FA8F31F668AEF4B791C9ABF2B822DCF3C83C2DC2CD956817063E13D38503EA3359C6AC609626Dk2wBN" xr:uid="{00000000-0004-0000-0000-000002000000}"/>
    <hyperlink ref="B82" r:id="rId4" display="consultantplus://offline/ref=89EBEFB2FA22D6AA593E9391250B1505BE6DA267E51A7C5EE59659CA40E7707BBF5DA07A517C3F6D9474A05EE73DE6D53F1F2C938BE0A491O4x3N" xr:uid="{00000000-0004-0000-0000-000003000000}"/>
    <hyperlink ref="B83" r:id="rId5" display="consultantplus://offline/ref=4660C791CA722F3A18AAFDF1D8F4DBD607F6F6A53E23B34DFD68A82F396AD24C3BD06E61E9B6998D4C6AA49B8ECAE66C8791BE904553CF216Fx8N" xr:uid="{00000000-0004-0000-0000-000004000000}"/>
    <hyperlink ref="B84" r:id="rId6" display="consultantplus://offline/ref=C22D74370BC316AD0470610C48B6E2CD911777293F6989922B2843BB52D666F18A93F1CCEE2F40AB88BF44C404D9F7E0D7EDADCF4CA12B88k2y9N" xr:uid="{00000000-0004-0000-0000-000005000000}"/>
    <hyperlink ref="B85" r:id="rId7" display="consultantplus://offline/ref=5E15226B314332602E5299E16F1A3A52BDB688E97902AAC579F82F3E02E03B777330B2B9414445958BFE863EB7BD31FB2AC852FA7DA6EC2BO5z9N" xr:uid="{00000000-0004-0000-0000-000006000000}"/>
    <hyperlink ref="B88" r:id="rId8" display="consultantplus://offline/ref=62DCA53493C6BC821D022A51827E645F75D36318E9F261773BD4B205F0842D5A66A5663DDCDF6782BF1976C64E8D57C92B6552DF6CF13092FEV6O" xr:uid="{00000000-0004-0000-0000-000007000000}"/>
    <hyperlink ref="B86" r:id="rId9" display="consultantplus://offline/ref=5E15226B314332602E5299E16F1A3A52BDB688E97902AAC579F82F3E02E03B777330B2B9414445958BFE863EB7BD31FB2AC852FA7DA6EC2BO5z9N" xr:uid="{00000000-0004-0000-0000-000008000000}"/>
    <hyperlink ref="B87" r:id="rId10" display="consultantplus://offline/ref=5E15226B314332602E5299E16F1A3A52BDB688E97902AAC579F82F3E02E03B777330B2B9414445958BFE863EB7BD31FB2AC852FA7DA6EC2BO5z9N" xr:uid="{00000000-0004-0000-0000-000009000000}"/>
    <hyperlink ref="B90" r:id="rId11" display="consultantplus://offline/ref=62DCA53493C6BC821D022A51827E645F75D36318E9F261773BD4B205F0842D5A66A5663DDCDF6782BF1976C64E8D57C92B6552DF6CF13092FEV6O" xr:uid="{00000000-0004-0000-0000-00000A000000}"/>
    <hyperlink ref="B91" r:id="rId12" display="consultantplus://offline/ref=62DCA53493C6BC821D022A51827E645F75D36318E9F261773BD4B205F0842D5A66A5663DDCDF6782BF1976C64E8D57C92B6552DF6CF13092FEV6O" xr:uid="{00000000-0004-0000-0000-00000B000000}"/>
  </hyperlinks>
  <pageMargins left="0.70866141732283472" right="0.70866141732283472" top="0.74803149606299213" bottom="0.74803149606299213" header="0.31496062992125984" footer="0.31496062992125984"/>
  <pageSetup paperSize="9" scale="66" fitToHeight="0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 Сергей Владимирович</dc:creator>
  <cp:lastModifiedBy>Соколова Елена Михайловна</cp:lastModifiedBy>
  <cp:lastPrinted>2023-11-30T09:39:51Z</cp:lastPrinted>
  <dcterms:created xsi:type="dcterms:W3CDTF">2020-06-23T08:23:31Z</dcterms:created>
  <dcterms:modified xsi:type="dcterms:W3CDTF">2024-12-13T08:14:04Z</dcterms:modified>
</cp:coreProperties>
</file>