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630" yWindow="675" windowWidth="17895" windowHeight="9285"/>
  </bookViews>
  <sheets>
    <sheet name="без учета счетов бюджета" sheetId="2" r:id="rId1"/>
  </sheets>
  <definedNames>
    <definedName name="_xlnm.Print_Titles" localSheetId="0">'без учета счетов бюджета'!$6:$6</definedName>
  </definedNames>
  <calcPr calcId="145621"/>
</workbook>
</file>

<file path=xl/calcChain.xml><?xml version="1.0" encoding="utf-8"?>
<calcChain xmlns="http://schemas.openxmlformats.org/spreadsheetml/2006/main">
  <c r="G8" i="2" l="1"/>
  <c r="G9" i="2"/>
  <c r="G10" i="2"/>
  <c r="G11" i="2"/>
  <c r="G12" i="2"/>
  <c r="G15" i="2"/>
  <c r="G16" i="2"/>
  <c r="G17" i="2"/>
  <c r="G18" i="2"/>
  <c r="G19" i="2"/>
  <c r="G21" i="2"/>
  <c r="G22" i="2"/>
  <c r="G24" i="2"/>
  <c r="G25" i="2"/>
  <c r="G26" i="2"/>
  <c r="G27" i="2"/>
  <c r="G28" i="2"/>
  <c r="G29" i="2"/>
  <c r="G30" i="2"/>
  <c r="G31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G51" i="2"/>
  <c r="G53" i="2"/>
  <c r="G54" i="2"/>
  <c r="G57" i="2"/>
  <c r="F8" i="2"/>
  <c r="F9" i="2"/>
  <c r="F10" i="2"/>
  <c r="F11" i="2"/>
  <c r="F12" i="2"/>
  <c r="F13" i="2"/>
  <c r="F14" i="2"/>
  <c r="F15" i="2"/>
  <c r="F16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7" i="2"/>
  <c r="F48" i="2"/>
  <c r="F49" i="2"/>
  <c r="F50" i="2"/>
  <c r="F51" i="2"/>
  <c r="F52" i="2"/>
  <c r="F53" i="2"/>
  <c r="F54" i="2"/>
  <c r="F55" i="2"/>
  <c r="F57" i="2"/>
  <c r="G7" i="2"/>
  <c r="F7" i="2"/>
  <c r="C34" i="2" l="1"/>
  <c r="C27" i="2"/>
  <c r="C19" i="2"/>
  <c r="C22" i="2"/>
  <c r="C16" i="2"/>
  <c r="C7" i="2"/>
</calcChain>
</file>

<file path=xl/sharedStrings.xml><?xml version="1.0" encoding="utf-8"?>
<sst xmlns="http://schemas.openxmlformats.org/spreadsheetml/2006/main" count="110" uniqueCount="110">
  <si>
    <t>0100</t>
  </si>
  <si>
    <t xml:space="preserve">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</si>
  <si>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</si>
  <si>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</si>
  <si>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</si>
  <si>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</si>
  <si>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</si>
  <si>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Судебная система</t>
  </si>
  <si>
    <t>0105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</si>
  <si>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</si>
  <si>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</si>
  <si>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Резервные фонды</t>
  </si>
  <si>
    <t>0111</t>
  </si>
  <si>
    <t xml:space="preserve">      Другие общегосударственные вопросы</t>
  </si>
  <si>
    <t>0113</t>
  </si>
  <si>
    <t xml:space="preserve">    НАЦИОНАЛЬНАЯ ОБОРОНА</t>
  </si>
  <si>
    <t>0200</t>
  </si>
  <si>
    <t xml:space="preserve">      Мобилизационная и вневойсковая подготовка</t>
  </si>
  <si>
    <t>0203</t>
  </si>
  <si>
    <t xml:space="preserve">      Мобилизационная подготовка экономики</t>
  </si>
  <si>
    <t>0204</t>
  </si>
  <si>
    <t xml:space="preserve">    НАЦИОНАЛЬНАЯ БЕЗОПАСНОСТЬ И ПРАВООХРАНИТЕЛЬНАЯ ДЕЯТЕЛЬНОСТЬ</t>
  </si>
  <si>
    <t>0300</t>
  </si>
  <si>
    <t xml:space="preserve">  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</si>
  <si>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</si>
  <si>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НАЦИОНАЛЬНАЯ ЭКОНОМИКА</t>
  </si>
  <si>
    <t>0400</t>
  </si>
  <si>
    <t xml:space="preserve">      Сельское хозяйство и рыболовство</t>
  </si>
  <si>
    <t>0405</t>
  </si>
  <si>
    <t xml:space="preserve">      Транспорт</t>
  </si>
  <si>
    <t>0408</t>
  </si>
  <si>
    <t xml:space="preserve">      Дорожное хозяйство (дорожные фонды)</t>
  </si>
  <si>
    <t>0409</t>
  </si>
  <si>
    <t xml:space="preserve">      Другие вопросы в области национальной экономики</t>
  </si>
  <si>
    <t>0412</t>
  </si>
  <si>
    <t xml:space="preserve">    ЖИЛИЩНО-КОММУНАЛЬНОЕ ХОЗЯЙСТВО</t>
  </si>
  <si>
    <t>0500</t>
  </si>
  <si>
    <t xml:space="preserve">      Жилищное хозяйство</t>
  </si>
  <si>
    <t>0501</t>
  </si>
  <si>
    <t xml:space="preserve">      Коммунальное хозяйство</t>
  </si>
  <si>
    <t>0502</t>
  </si>
  <si>
    <t xml:space="preserve">      Благоустройство</t>
  </si>
  <si>
    <t>0503</t>
  </si>
  <si>
    <t xml:space="preserve">      Другие вопросы в области жилищно-коммунального хозяйства</t>
  </si>
  <si>
    <t>0505</t>
  </si>
  <si>
    <t xml:space="preserve">    ОБРАЗОВАНИЕ</t>
  </si>
  <si>
    <t>0700</t>
  </si>
  <si>
    <t xml:space="preserve">      Дошкольное образование</t>
  </si>
  <si>
    <t>0701</t>
  </si>
  <si>
    <t xml:space="preserve">      Общее образование</t>
  </si>
  <si>
    <t>0702</t>
  </si>
  <si>
    <t xml:space="preserve">      Дополнительное образование детей</t>
  </si>
  <si>
    <t>0703</t>
  </si>
  <si>
    <t xml:space="preserve">      Профессиональная подготовка, переподготовка и повышение квалификации</t>
  </si>
  <si>
    <t>0705</t>
  </si>
  <si>
    <t xml:space="preserve">      Молодежная политика</t>
  </si>
  <si>
    <t>0707</t>
  </si>
  <si>
    <t xml:space="preserve">      Другие вопросы в области образования</t>
  </si>
  <si>
    <t>0709</t>
  </si>
  <si>
    <t xml:space="preserve">    КУЛЬТУРА, КИНЕМАТОГРАФИЯ</t>
  </si>
  <si>
    <t>0800</t>
  </si>
  <si>
    <t xml:space="preserve">      Культура</t>
  </si>
  <si>
    <t>0801</t>
  </si>
  <si>
    <t xml:space="preserve">      Другие вопросы в области культуры, кинематографии</t>
  </si>
  <si>
    <t>0804</t>
  </si>
  <si>
    <t xml:space="preserve">    СОЦИАЛЬНАЯ ПОЛИТИКА</t>
  </si>
  <si>
    <t>1000</t>
  </si>
  <si>
    <t xml:space="preserve">      Пенсионное обеспечение</t>
  </si>
  <si>
    <t>1001</t>
  </si>
  <si>
    <t xml:space="preserve">      Социальное обеспечение населения</t>
  </si>
  <si>
    <t>1003</t>
  </si>
  <si>
    <t xml:space="preserve">      Охрана семьи и детства</t>
  </si>
  <si>
    <t>1004</t>
  </si>
  <si>
    <t xml:space="preserve">      Другие вопросы в области социальной политики</t>
  </si>
  <si>
    <t>1006</t>
  </si>
  <si>
    <t xml:space="preserve">    ФИЗИЧЕСКАЯ КУЛЬТУРА И СПОРТ</t>
  </si>
  <si>
    <t>1100</t>
  </si>
  <si>
    <t xml:space="preserve">      Физическая культура</t>
  </si>
  <si>
    <t>1101</t>
  </si>
  <si>
    <t xml:space="preserve">      Массовый спорт</t>
  </si>
  <si>
    <t>1102</t>
  </si>
  <si>
    <t xml:space="preserve">    МЕЖБЮДЖЕТНЫЕ ТРАНСФЕРТЫ ОБЩЕГО ХАРАКТЕРА БЮДЖЕТАМ БЮДЖЕТНОЙ СИСТЕМЫ РОССИЙСКОЙ ФЕДЕРАЦИИ</t>
  </si>
  <si>
    <t>1400</t>
  </si>
  <si>
    <t xml:space="preserve">      Дотации на выравнивание бюджетной обеспеченности субъектов Российской Федерации и муниципальных образований</t>
  </si>
  <si>
    <t>1401</t>
  </si>
  <si>
    <t xml:space="preserve">      Иные дотации</t>
  </si>
  <si>
    <t>1402</t>
  </si>
  <si>
    <t>ВСЕГО РАСХОДОВ:</t>
  </si>
  <si>
    <t>Наименование</t>
  </si>
  <si>
    <t>РзПр</t>
  </si>
  <si>
    <t>Процент исполнения к уточненным бюджетным назначениям</t>
  </si>
  <si>
    <t>Общегосударственные  вопросы</t>
  </si>
  <si>
    <t>(рублей)</t>
  </si>
  <si>
    <t>Кассовое исполнение за 
1 полугодие 2023 года</t>
  </si>
  <si>
    <t>0309</t>
  </si>
  <si>
    <t xml:space="preserve">      Гражданская оборона</t>
  </si>
  <si>
    <t xml:space="preserve">    ОХРАНА ОКРУЖАЮЩЕЙ СРЕДЫ</t>
  </si>
  <si>
    <t>0600</t>
  </si>
  <si>
    <t xml:space="preserve">      Другие вопросы в области охраны окружающей среды</t>
  </si>
  <si>
    <t>0605</t>
  </si>
  <si>
    <t>Темп роста 2024 к соответствующему периоду 2023 года, %</t>
  </si>
  <si>
    <t>Сведения об исполнении бюджета Унечского муниципального района Брянской области за 
1 полугодие 2024 года по расходам в разрезе разделов и подразделов классификации расходов в сравнении с соответствующим периодом 2023 года</t>
  </si>
  <si>
    <t>Уточненные бюджетные назначения на 2024 года</t>
  </si>
  <si>
    <t>Кассовое исполнение за 1 полугодие 2024 года</t>
  </si>
  <si>
    <t>0107</t>
  </si>
  <si>
    <t>1103</t>
  </si>
  <si>
    <t>1403</t>
  </si>
  <si>
    <t xml:space="preserve">      Обеспечение проведения выборов и референдумов</t>
  </si>
  <si>
    <t>Спорт высших достижений</t>
  </si>
  <si>
    <t xml:space="preserve"> Прочие межбюджетные трансферты общего характера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</si>
</sst>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12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rgb="FF000000"/>
      <name val="Arial Cyr"/>
    </font>
  </fonts>
  <fills count="5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indexed="64"/>
      </bottom>
      <diagonal/>
    </border>
  </borders>
  <cellStyleXfs count="2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 indent="2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</cellStyleXfs>
  <cellXfs count="31">
    <xf numFmtId="0" fontId="0" fillId="0" borderId="0" xfId="0"/>
    <xf numFmtId="49" fontId="9" fillId="0" borderId="3" xfId="6" applyNumberFormat="1" applyFont="1" applyFill="1" applyBorder="1" applyAlignment="1" applyProtection="1">
      <alignment horizontal="center" wrapText="1"/>
    </xf>
    <xf numFmtId="165" fontId="9" fillId="0" borderId="3" xfId="6" applyNumberFormat="1" applyFont="1" applyFill="1" applyBorder="1" applyAlignment="1" applyProtection="1">
      <alignment horizontal="center" wrapText="1"/>
    </xf>
    <xf numFmtId="164" fontId="9" fillId="0" borderId="3" xfId="6" applyNumberFormat="1" applyFont="1" applyFill="1" applyBorder="1" applyAlignment="1" applyProtection="1">
      <alignment horizontal="center" wrapText="1"/>
    </xf>
    <xf numFmtId="1" fontId="9" fillId="0" borderId="3" xfId="8" applyNumberFormat="1" applyFont="1" applyFill="1" applyBorder="1" applyAlignment="1" applyProtection="1">
      <alignment horizontal="center" shrinkToFit="1"/>
    </xf>
    <xf numFmtId="0" fontId="9" fillId="0" borderId="3" xfId="6" applyNumberFormat="1" applyFont="1" applyFill="1" applyBorder="1" applyAlignment="1" applyProtection="1">
      <alignment horizontal="center" wrapText="1"/>
    </xf>
    <xf numFmtId="0" fontId="7" fillId="0" borderId="1" xfId="2" applyNumberFormat="1" applyFont="1" applyFill="1" applyAlignment="1" applyProtection="1">
      <alignment horizontal="center"/>
    </xf>
    <xf numFmtId="0" fontId="8" fillId="0" borderId="0" xfId="0" applyFont="1" applyFill="1" applyAlignment="1" applyProtection="1">
      <alignment horizontal="center"/>
      <protection locked="0"/>
    </xf>
    <xf numFmtId="0" fontId="7" fillId="0" borderId="1" xfId="14" applyNumberFormat="1" applyFont="1" applyFill="1" applyAlignment="1" applyProtection="1">
      <alignment horizontal="center" wrapText="1"/>
    </xf>
    <xf numFmtId="0" fontId="7" fillId="0" borderId="1" xfId="14" applyNumberFormat="1" applyFont="1" applyFill="1" applyAlignment="1" applyProtection="1">
      <alignment horizontal="center" wrapText="1"/>
    </xf>
    <xf numFmtId="0" fontId="10" fillId="0" borderId="1" xfId="1" applyNumberFormat="1" applyFont="1" applyFill="1" applyAlignment="1" applyProtection="1">
      <alignment horizontal="center" wrapText="1"/>
    </xf>
    <xf numFmtId="0" fontId="7" fillId="0" borderId="1" xfId="1" applyNumberFormat="1" applyFont="1" applyFill="1" applyAlignment="1" applyProtection="1">
      <alignment horizontal="center" wrapText="1"/>
    </xf>
    <xf numFmtId="0" fontId="7" fillId="0" borderId="1" xfId="14" applyNumberFormat="1" applyFont="1" applyFill="1" applyAlignment="1" applyProtection="1">
      <alignment horizontal="center" wrapText="1"/>
    </xf>
    <xf numFmtId="0" fontId="7" fillId="0" borderId="1" xfId="14" applyFont="1" applyFill="1" applyAlignment="1">
      <alignment horizontal="center" wrapText="1"/>
    </xf>
    <xf numFmtId="0" fontId="9" fillId="0" borderId="3" xfId="11" applyNumberFormat="1" applyFont="1" applyFill="1" applyBorder="1" applyAlignment="1" applyProtection="1">
      <alignment horizontal="center"/>
    </xf>
    <xf numFmtId="0" fontId="9" fillId="0" borderId="3" xfId="11" applyFont="1" applyFill="1" applyBorder="1" applyAlignment="1">
      <alignment horizontal="center"/>
    </xf>
    <xf numFmtId="0" fontId="7" fillId="0" borderId="1" xfId="1" applyFont="1" applyFill="1" applyAlignment="1">
      <alignment horizontal="center" wrapText="1"/>
    </xf>
    <xf numFmtId="0" fontId="10" fillId="0" borderId="1" xfId="4" applyNumberFormat="1" applyFont="1" applyFill="1" applyAlignment="1" applyProtection="1">
      <alignment horizontal="center"/>
    </xf>
    <xf numFmtId="0" fontId="10" fillId="0" borderId="1" xfId="4" applyFont="1" applyFill="1" applyAlignment="1">
      <alignment horizontal="center"/>
    </xf>
    <xf numFmtId="0" fontId="7" fillId="0" borderId="5" xfId="5" applyNumberFormat="1" applyFont="1" applyFill="1" applyBorder="1" applyAlignment="1" applyProtection="1">
      <alignment horizontal="right"/>
    </xf>
    <xf numFmtId="0" fontId="7" fillId="0" borderId="5" xfId="5" applyFont="1" applyFill="1" applyBorder="1" applyAlignment="1">
      <alignment horizontal="right"/>
    </xf>
    <xf numFmtId="49" fontId="9" fillId="0" borderId="3" xfId="8" applyNumberFormat="1" applyFont="1" applyFill="1" applyBorder="1" applyAlignment="1" applyProtection="1">
      <alignment horizontal="center" shrinkToFit="1"/>
    </xf>
    <xf numFmtId="0" fontId="9" fillId="0" borderId="3" xfId="6" applyNumberFormat="1" applyFont="1" applyFill="1" applyBorder="1" applyAlignment="1" applyProtection="1">
      <alignment wrapText="1"/>
    </xf>
    <xf numFmtId="0" fontId="9" fillId="0" borderId="3" xfId="7" applyNumberFormat="1" applyFont="1" applyFill="1" applyBorder="1" applyAlignment="1" applyProtection="1">
      <alignment wrapText="1"/>
    </xf>
    <xf numFmtId="4" fontId="9" fillId="0" borderId="3" xfId="6" applyNumberFormat="1" applyFont="1" applyFill="1" applyBorder="1" applyAlignment="1" applyProtection="1">
      <alignment vertical="center" wrapText="1"/>
    </xf>
    <xf numFmtId="4" fontId="9" fillId="0" borderId="2" xfId="9" applyNumberFormat="1" applyFont="1" applyFill="1" applyAlignment="1" applyProtection="1">
      <alignment vertical="center" shrinkToFit="1"/>
    </xf>
    <xf numFmtId="4" fontId="9" fillId="0" borderId="3" xfId="9" applyNumberFormat="1" applyFont="1" applyFill="1" applyBorder="1" applyAlignment="1" applyProtection="1">
      <alignment vertical="center" wrapText="1" shrinkToFit="1"/>
    </xf>
    <xf numFmtId="0" fontId="11" fillId="0" borderId="2" xfId="7" applyNumberFormat="1" applyFont="1" applyFill="1" applyAlignment="1" applyProtection="1">
      <alignment wrapText="1"/>
    </xf>
    <xf numFmtId="1" fontId="11" fillId="0" borderId="4" xfId="8" applyNumberFormat="1" applyFont="1" applyFill="1" applyBorder="1" applyAlignment="1" applyProtection="1">
      <alignment horizontal="center" shrinkToFit="1"/>
    </xf>
    <xf numFmtId="1" fontId="11" fillId="0" borderId="2" xfId="8" applyNumberFormat="1" applyFont="1" applyProtection="1">
      <alignment horizontal="center" vertical="top" shrinkToFit="1"/>
    </xf>
    <xf numFmtId="4" fontId="9" fillId="0" borderId="2" xfId="12" applyNumberFormat="1" applyFont="1" applyFill="1" applyAlignment="1" applyProtection="1">
      <alignment vertical="center" shrinkToFit="1"/>
    </xf>
  </cellXfs>
  <cellStyles count="25">
    <cellStyle name="br" xfId="17"/>
    <cellStyle name="col" xfId="16"/>
    <cellStyle name="style0" xfId="18"/>
    <cellStyle name="td" xfId="19"/>
    <cellStyle name="tr" xfId="15"/>
    <cellStyle name="xl21" xfId="20"/>
    <cellStyle name="xl22" xfId="6"/>
    <cellStyle name="xl23" xfId="21"/>
    <cellStyle name="xl24" xfId="2"/>
    <cellStyle name="xl25" xfId="8"/>
    <cellStyle name="xl26" xfId="11"/>
    <cellStyle name="xl27" xfId="22"/>
    <cellStyle name="xl28" xfId="12"/>
    <cellStyle name="xl29" xfId="1"/>
    <cellStyle name="xl30" xfId="14"/>
    <cellStyle name="xl31" xfId="23"/>
    <cellStyle name="xl32" xfId="13"/>
    <cellStyle name="xl33" xfId="3"/>
    <cellStyle name="xl34" xfId="4"/>
    <cellStyle name="xl35" xfId="5"/>
    <cellStyle name="xl36" xfId="24"/>
    <cellStyle name="xl37" xfId="7"/>
    <cellStyle name="xl38" xfId="9"/>
    <cellStyle name="xl39" xfId="10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9"/>
  <sheetViews>
    <sheetView showGridLines="0" tabSelected="1" zoomScaleNormal="100" zoomScaleSheetLayoutView="100" workbookViewId="0">
      <pane ySplit="6" topLeftCell="A7" activePane="bottomLeft" state="frozen"/>
      <selection pane="bottomLeft" activeCell="J10" sqref="J10"/>
    </sheetView>
  </sheetViews>
  <sheetFormatPr defaultColWidth="9.140625" defaultRowHeight="15" outlineLevelRow="1" x14ac:dyDescent="0.25"/>
  <cols>
    <col min="1" max="1" width="41.140625" style="7" customWidth="1"/>
    <col min="2" max="2" width="7.7109375" style="7" customWidth="1"/>
    <col min="3" max="5" width="14.7109375" style="7" customWidth="1"/>
    <col min="6" max="6" width="17.28515625" style="7" customWidth="1"/>
    <col min="7" max="7" width="15.7109375" style="7" customWidth="1"/>
    <col min="8" max="16384" width="9.140625" style="7"/>
  </cols>
  <sheetData>
    <row r="1" spans="1:7" x14ac:dyDescent="0.25">
      <c r="A1" s="11"/>
      <c r="B1" s="16"/>
      <c r="C1" s="6"/>
      <c r="D1" s="6"/>
      <c r="E1" s="6"/>
      <c r="F1" s="6"/>
      <c r="G1" s="6"/>
    </row>
    <row r="2" spans="1:7" ht="15.2" customHeight="1" x14ac:dyDescent="0.25">
      <c r="A2" s="10" t="s">
        <v>101</v>
      </c>
      <c r="B2" s="11"/>
      <c r="C2" s="11"/>
      <c r="D2" s="11"/>
      <c r="E2" s="11"/>
      <c r="F2" s="11"/>
      <c r="G2" s="11"/>
    </row>
    <row r="3" spans="1:7" ht="34.5" customHeight="1" x14ac:dyDescent="0.25">
      <c r="A3" s="11"/>
      <c r="B3" s="11"/>
      <c r="C3" s="11"/>
      <c r="D3" s="11"/>
      <c r="E3" s="11"/>
      <c r="F3" s="11"/>
      <c r="G3" s="11"/>
    </row>
    <row r="4" spans="1:7" ht="15.75" customHeight="1" x14ac:dyDescent="0.25">
      <c r="A4" s="17"/>
      <c r="B4" s="18"/>
      <c r="C4" s="18"/>
      <c r="D4" s="18"/>
      <c r="E4" s="18"/>
      <c r="F4" s="18"/>
      <c r="G4" s="18"/>
    </row>
    <row r="5" spans="1:7" ht="12.75" customHeight="1" x14ac:dyDescent="0.25">
      <c r="A5" s="19" t="s">
        <v>92</v>
      </c>
      <c r="B5" s="20"/>
      <c r="C5" s="20"/>
      <c r="D5" s="20"/>
      <c r="E5" s="20"/>
      <c r="F5" s="20"/>
      <c r="G5" s="20"/>
    </row>
    <row r="6" spans="1:7" ht="71.25" customHeight="1" x14ac:dyDescent="0.25">
      <c r="A6" s="5" t="s">
        <v>88</v>
      </c>
      <c r="B6" s="5" t="s">
        <v>89</v>
      </c>
      <c r="C6" s="5" t="s">
        <v>93</v>
      </c>
      <c r="D6" s="5" t="s">
        <v>102</v>
      </c>
      <c r="E6" s="5" t="s">
        <v>103</v>
      </c>
      <c r="F6" s="5" t="s">
        <v>90</v>
      </c>
      <c r="G6" s="5" t="s">
        <v>100</v>
      </c>
    </row>
    <row r="7" spans="1:7" ht="29.25" customHeight="1" x14ac:dyDescent="0.25">
      <c r="A7" s="22" t="s">
        <v>91</v>
      </c>
      <c r="B7" s="1" t="s">
        <v>0</v>
      </c>
      <c r="C7" s="24">
        <f>C8+C9+C10+C11+C12+C14+C15</f>
        <v>19970731.489999998</v>
      </c>
      <c r="D7" s="25">
        <v>62456367</v>
      </c>
      <c r="E7" s="25">
        <v>23682857.030000001</v>
      </c>
      <c r="F7" s="2">
        <f>E7/D7*100</f>
        <v>37.919043594066245</v>
      </c>
      <c r="G7" s="3">
        <f>E7/C7*100</f>
        <v>118.58782960383192</v>
      </c>
    </row>
    <row r="8" spans="1:7" ht="45" outlineLevel="1" x14ac:dyDescent="0.25">
      <c r="A8" s="23" t="s">
        <v>1</v>
      </c>
      <c r="B8" s="4" t="s">
        <v>2</v>
      </c>
      <c r="C8" s="25">
        <v>727831.54</v>
      </c>
      <c r="D8" s="25">
        <v>1884602</v>
      </c>
      <c r="E8" s="25">
        <v>877099.85</v>
      </c>
      <c r="F8" s="2">
        <f t="shared" ref="F8:F57" si="0">E8/D8*100</f>
        <v>46.540322572086836</v>
      </c>
      <c r="G8" s="3">
        <f t="shared" ref="G8:G57" si="1">E8/C8*100</f>
        <v>120.50863445681399</v>
      </c>
    </row>
    <row r="9" spans="1:7" ht="63" customHeight="1" outlineLevel="1" x14ac:dyDescent="0.25">
      <c r="A9" s="23" t="s">
        <v>3</v>
      </c>
      <c r="B9" s="4" t="s">
        <v>4</v>
      </c>
      <c r="C9" s="25">
        <v>743103.37</v>
      </c>
      <c r="D9" s="25">
        <v>1713990</v>
      </c>
      <c r="E9" s="25">
        <v>617774.09</v>
      </c>
      <c r="F9" s="2">
        <f t="shared" si="0"/>
        <v>36.04303934095298</v>
      </c>
      <c r="G9" s="3">
        <f t="shared" si="1"/>
        <v>83.134341054058197</v>
      </c>
    </row>
    <row r="10" spans="1:7" ht="75" outlineLevel="1" x14ac:dyDescent="0.25">
      <c r="A10" s="23" t="s">
        <v>5</v>
      </c>
      <c r="B10" s="4" t="s">
        <v>6</v>
      </c>
      <c r="C10" s="25">
        <v>10997640.970000001</v>
      </c>
      <c r="D10" s="25">
        <v>34649984</v>
      </c>
      <c r="E10" s="25">
        <v>13195026.529999999</v>
      </c>
      <c r="F10" s="2">
        <f t="shared" si="0"/>
        <v>38.080902230719644</v>
      </c>
      <c r="G10" s="3">
        <f t="shared" si="1"/>
        <v>119.98051733089082</v>
      </c>
    </row>
    <row r="11" spans="1:7" outlineLevel="1" x14ac:dyDescent="0.25">
      <c r="A11" s="23" t="s">
        <v>7</v>
      </c>
      <c r="B11" s="4" t="s">
        <v>8</v>
      </c>
      <c r="C11" s="25">
        <v>4224</v>
      </c>
      <c r="D11" s="25">
        <v>13045</v>
      </c>
      <c r="E11" s="25">
        <v>0</v>
      </c>
      <c r="F11" s="2">
        <f t="shared" si="0"/>
        <v>0</v>
      </c>
      <c r="G11" s="3">
        <f t="shared" si="1"/>
        <v>0</v>
      </c>
    </row>
    <row r="12" spans="1:7" ht="60" outlineLevel="1" x14ac:dyDescent="0.25">
      <c r="A12" s="23" t="s">
        <v>9</v>
      </c>
      <c r="B12" s="4" t="s">
        <v>10</v>
      </c>
      <c r="C12" s="25">
        <v>3588026.96</v>
      </c>
      <c r="D12" s="25">
        <v>11102863</v>
      </c>
      <c r="E12" s="25">
        <v>4136254.84</v>
      </c>
      <c r="F12" s="2">
        <f t="shared" si="0"/>
        <v>37.253948283429239</v>
      </c>
      <c r="G12" s="3">
        <f t="shared" si="1"/>
        <v>115.27936902681466</v>
      </c>
    </row>
    <row r="13" spans="1:7" ht="31.5" customHeight="1" outlineLevel="1" x14ac:dyDescent="0.25">
      <c r="A13" s="23" t="s">
        <v>107</v>
      </c>
      <c r="B13" s="21" t="s">
        <v>104</v>
      </c>
      <c r="C13" s="25"/>
      <c r="D13" s="25">
        <v>800000</v>
      </c>
      <c r="E13" s="25">
        <v>0</v>
      </c>
      <c r="F13" s="2">
        <f t="shared" si="0"/>
        <v>0</v>
      </c>
      <c r="G13" s="3"/>
    </row>
    <row r="14" spans="1:7" outlineLevel="1" x14ac:dyDescent="0.25">
      <c r="A14" s="23" t="s">
        <v>11</v>
      </c>
      <c r="B14" s="4" t="s">
        <v>12</v>
      </c>
      <c r="C14" s="25">
        <v>0</v>
      </c>
      <c r="D14" s="25">
        <v>1000000</v>
      </c>
      <c r="E14" s="25">
        <v>0</v>
      </c>
      <c r="F14" s="2">
        <f t="shared" si="0"/>
        <v>0</v>
      </c>
      <c r="G14" s="3"/>
    </row>
    <row r="15" spans="1:7" outlineLevel="1" x14ac:dyDescent="0.25">
      <c r="A15" s="23" t="s">
        <v>13</v>
      </c>
      <c r="B15" s="4" t="s">
        <v>14</v>
      </c>
      <c r="C15" s="25">
        <v>3909904.65</v>
      </c>
      <c r="D15" s="25">
        <v>11291883</v>
      </c>
      <c r="E15" s="25">
        <v>4856701.72</v>
      </c>
      <c r="F15" s="2">
        <f t="shared" si="0"/>
        <v>43.010556520998314</v>
      </c>
      <c r="G15" s="3">
        <f t="shared" si="1"/>
        <v>124.21534934362145</v>
      </c>
    </row>
    <row r="16" spans="1:7" x14ac:dyDescent="0.25">
      <c r="A16" s="23" t="s">
        <v>15</v>
      </c>
      <c r="B16" s="4" t="s">
        <v>16</v>
      </c>
      <c r="C16" s="26">
        <f>C17+C18</f>
        <v>468595</v>
      </c>
      <c r="D16" s="25">
        <v>439750</v>
      </c>
      <c r="E16" s="25">
        <v>3877.2</v>
      </c>
      <c r="F16" s="2">
        <f t="shared" si="0"/>
        <v>0.88168277430358166</v>
      </c>
      <c r="G16" s="3">
        <f t="shared" si="1"/>
        <v>0.82740959677333292</v>
      </c>
    </row>
    <row r="17" spans="1:7" ht="30" outlineLevel="1" x14ac:dyDescent="0.25">
      <c r="A17" s="23" t="s">
        <v>17</v>
      </c>
      <c r="B17" s="4" t="s">
        <v>18</v>
      </c>
      <c r="C17" s="25">
        <v>459796</v>
      </c>
      <c r="D17" s="25"/>
      <c r="E17" s="25"/>
      <c r="F17" s="2"/>
      <c r="G17" s="3">
        <f t="shared" si="1"/>
        <v>0</v>
      </c>
    </row>
    <row r="18" spans="1:7" ht="19.5" customHeight="1" outlineLevel="1" x14ac:dyDescent="0.25">
      <c r="A18" s="23" t="s">
        <v>19</v>
      </c>
      <c r="B18" s="4" t="s">
        <v>20</v>
      </c>
      <c r="C18" s="25">
        <v>8799</v>
      </c>
      <c r="D18" s="25">
        <v>439750</v>
      </c>
      <c r="E18" s="25">
        <v>3877.2</v>
      </c>
      <c r="F18" s="2">
        <f t="shared" si="0"/>
        <v>0.88168277430358166</v>
      </c>
      <c r="G18" s="3">
        <f t="shared" si="1"/>
        <v>44.064098192976473</v>
      </c>
    </row>
    <row r="19" spans="1:7" ht="51.75" customHeight="1" x14ac:dyDescent="0.25">
      <c r="A19" s="23" t="s">
        <v>21</v>
      </c>
      <c r="B19" s="4" t="s">
        <v>22</v>
      </c>
      <c r="C19" s="26">
        <f>C20+C21</f>
        <v>2312019.56</v>
      </c>
      <c r="D19" s="25">
        <v>7502737</v>
      </c>
      <c r="E19" s="25">
        <v>3633372.08</v>
      </c>
      <c r="F19" s="2">
        <f t="shared" si="0"/>
        <v>48.427288334910315</v>
      </c>
      <c r="G19" s="3">
        <f t="shared" si="1"/>
        <v>157.15144209247086</v>
      </c>
    </row>
    <row r="20" spans="1:7" x14ac:dyDescent="0.25">
      <c r="A20" s="23" t="s">
        <v>95</v>
      </c>
      <c r="B20" s="4" t="s">
        <v>94</v>
      </c>
      <c r="C20" s="25">
        <v>0</v>
      </c>
      <c r="D20" s="25">
        <v>500000</v>
      </c>
      <c r="E20" s="25">
        <v>4965</v>
      </c>
      <c r="F20" s="2">
        <f t="shared" si="0"/>
        <v>0.99299999999999999</v>
      </c>
      <c r="G20" s="3"/>
    </row>
    <row r="21" spans="1:7" ht="60" outlineLevel="1" x14ac:dyDescent="0.25">
      <c r="A21" s="23" t="s">
        <v>23</v>
      </c>
      <c r="B21" s="4" t="s">
        <v>24</v>
      </c>
      <c r="C21" s="25">
        <v>2312019.56</v>
      </c>
      <c r="D21" s="25">
        <v>7002737</v>
      </c>
      <c r="E21" s="25">
        <v>3628407.08</v>
      </c>
      <c r="F21" s="2">
        <f t="shared" si="0"/>
        <v>51.814127533277343</v>
      </c>
      <c r="G21" s="3">
        <f t="shared" si="1"/>
        <v>156.93669477432968</v>
      </c>
    </row>
    <row r="22" spans="1:7" x14ac:dyDescent="0.25">
      <c r="A22" s="23" t="s">
        <v>25</v>
      </c>
      <c r="B22" s="4" t="s">
        <v>26</v>
      </c>
      <c r="C22" s="26">
        <f>C23+C24+C25+C26</f>
        <v>9626395.2300000004</v>
      </c>
      <c r="D22" s="25">
        <v>46694113.990000002</v>
      </c>
      <c r="E22" s="25">
        <v>14608402.869999999</v>
      </c>
      <c r="F22" s="2">
        <f t="shared" si="0"/>
        <v>31.285319758135959</v>
      </c>
      <c r="G22" s="3">
        <f t="shared" si="1"/>
        <v>151.75361618722982</v>
      </c>
    </row>
    <row r="23" spans="1:7" outlineLevel="1" x14ac:dyDescent="0.25">
      <c r="A23" s="23" t="s">
        <v>27</v>
      </c>
      <c r="B23" s="4" t="s">
        <v>28</v>
      </c>
      <c r="C23" s="25">
        <v>0</v>
      </c>
      <c r="D23" s="25">
        <v>647100.85</v>
      </c>
      <c r="E23" s="25">
        <v>114000.72</v>
      </c>
      <c r="F23" s="2">
        <f t="shared" si="0"/>
        <v>17.617148857090822</v>
      </c>
      <c r="G23" s="3"/>
    </row>
    <row r="24" spans="1:7" outlineLevel="1" x14ac:dyDescent="0.25">
      <c r="A24" s="23" t="s">
        <v>29</v>
      </c>
      <c r="B24" s="4" t="s">
        <v>30</v>
      </c>
      <c r="C24" s="25">
        <v>3938076</v>
      </c>
      <c r="D24" s="25">
        <v>9772004</v>
      </c>
      <c r="E24" s="25">
        <v>3953533</v>
      </c>
      <c r="F24" s="2">
        <f t="shared" si="0"/>
        <v>40.457750528960077</v>
      </c>
      <c r="G24" s="3">
        <f t="shared" si="1"/>
        <v>100.39250131282382</v>
      </c>
    </row>
    <row r="25" spans="1:7" outlineLevel="1" x14ac:dyDescent="0.25">
      <c r="A25" s="23" t="s">
        <v>31</v>
      </c>
      <c r="B25" s="4" t="s">
        <v>32</v>
      </c>
      <c r="C25" s="25">
        <v>2042761.5</v>
      </c>
      <c r="D25" s="25">
        <v>17269235.140000001</v>
      </c>
      <c r="E25" s="25">
        <v>4600496.74</v>
      </c>
      <c r="F25" s="2">
        <f t="shared" si="0"/>
        <v>26.639840749773935</v>
      </c>
      <c r="G25" s="3">
        <f t="shared" si="1"/>
        <v>225.20968502686193</v>
      </c>
    </row>
    <row r="26" spans="1:7" ht="30" outlineLevel="1" x14ac:dyDescent="0.25">
      <c r="A26" s="23" t="s">
        <v>33</v>
      </c>
      <c r="B26" s="4" t="s">
        <v>34</v>
      </c>
      <c r="C26" s="25">
        <v>3645557.73</v>
      </c>
      <c r="D26" s="25">
        <v>19005774</v>
      </c>
      <c r="E26" s="25">
        <v>5940372.4100000001</v>
      </c>
      <c r="F26" s="2">
        <f t="shared" si="0"/>
        <v>31.255619529096791</v>
      </c>
      <c r="G26" s="3">
        <f t="shared" si="1"/>
        <v>162.9482468790859</v>
      </c>
    </row>
    <row r="27" spans="1:7" ht="30" x14ac:dyDescent="0.25">
      <c r="A27" s="23" t="s">
        <v>35</v>
      </c>
      <c r="B27" s="4" t="s">
        <v>36</v>
      </c>
      <c r="C27" s="26">
        <f>C28+C29+C30+C31</f>
        <v>24198610.5</v>
      </c>
      <c r="D27" s="25">
        <v>4562339.79</v>
      </c>
      <c r="E27" s="25">
        <v>978105.75</v>
      </c>
      <c r="F27" s="2">
        <f t="shared" si="0"/>
        <v>21.438687055792485</v>
      </c>
      <c r="G27" s="3">
        <f t="shared" si="1"/>
        <v>4.0419913779760206</v>
      </c>
    </row>
    <row r="28" spans="1:7" outlineLevel="1" x14ac:dyDescent="0.25">
      <c r="A28" s="23" t="s">
        <v>37</v>
      </c>
      <c r="B28" s="4" t="s">
        <v>38</v>
      </c>
      <c r="C28" s="25">
        <v>163985.49</v>
      </c>
      <c r="D28" s="25">
        <v>486510</v>
      </c>
      <c r="E28" s="25">
        <v>158330.79999999999</v>
      </c>
      <c r="F28" s="2">
        <f t="shared" si="0"/>
        <v>32.544202585763912</v>
      </c>
      <c r="G28" s="3">
        <f t="shared" si="1"/>
        <v>96.551713203405981</v>
      </c>
    </row>
    <row r="29" spans="1:7" outlineLevel="1" x14ac:dyDescent="0.25">
      <c r="A29" s="23" t="s">
        <v>39</v>
      </c>
      <c r="B29" s="4" t="s">
        <v>40</v>
      </c>
      <c r="C29" s="25">
        <v>395060.76</v>
      </c>
      <c r="D29" s="25">
        <v>2591829.79</v>
      </c>
      <c r="E29" s="25">
        <v>423040</v>
      </c>
      <c r="F29" s="2">
        <f t="shared" si="0"/>
        <v>16.322059482154497</v>
      </c>
      <c r="G29" s="3">
        <f t="shared" si="1"/>
        <v>107.08226248539592</v>
      </c>
    </row>
    <row r="30" spans="1:7" outlineLevel="1" x14ac:dyDescent="0.25">
      <c r="A30" s="23" t="s">
        <v>41</v>
      </c>
      <c r="B30" s="4" t="s">
        <v>42</v>
      </c>
      <c r="C30" s="25">
        <v>211796</v>
      </c>
      <c r="D30" s="25">
        <v>1484000</v>
      </c>
      <c r="E30" s="25">
        <v>396734.95</v>
      </c>
      <c r="F30" s="2">
        <f t="shared" si="0"/>
        <v>26.73416105121294</v>
      </c>
      <c r="G30" s="3">
        <f t="shared" si="1"/>
        <v>187.31937808079473</v>
      </c>
    </row>
    <row r="31" spans="1:7" ht="30" outlineLevel="1" x14ac:dyDescent="0.25">
      <c r="A31" s="23" t="s">
        <v>43</v>
      </c>
      <c r="B31" s="4" t="s">
        <v>44</v>
      </c>
      <c r="C31" s="25">
        <v>23427768.25</v>
      </c>
      <c r="D31" s="25"/>
      <c r="E31" s="25"/>
      <c r="F31" s="2"/>
      <c r="G31" s="3">
        <f t="shared" si="1"/>
        <v>0</v>
      </c>
    </row>
    <row r="32" spans="1:7" outlineLevel="1" x14ac:dyDescent="0.25">
      <c r="A32" s="27" t="s">
        <v>96</v>
      </c>
      <c r="B32" s="28" t="s">
        <v>97</v>
      </c>
      <c r="C32" s="25"/>
      <c r="D32" s="25">
        <v>871781.87</v>
      </c>
      <c r="E32" s="25">
        <v>41846.9</v>
      </c>
      <c r="F32" s="2">
        <f t="shared" si="0"/>
        <v>4.8001571769323448</v>
      </c>
      <c r="G32" s="3"/>
    </row>
    <row r="33" spans="1:7" ht="29.25" outlineLevel="1" x14ac:dyDescent="0.25">
      <c r="A33" s="27" t="s">
        <v>98</v>
      </c>
      <c r="B33" s="28" t="s">
        <v>99</v>
      </c>
      <c r="C33" s="25"/>
      <c r="D33" s="25">
        <v>871781.87</v>
      </c>
      <c r="E33" s="25">
        <v>41846.9</v>
      </c>
      <c r="F33" s="2">
        <f t="shared" si="0"/>
        <v>4.8001571769323448</v>
      </c>
      <c r="G33" s="3"/>
    </row>
    <row r="34" spans="1:7" x14ac:dyDescent="0.25">
      <c r="A34" s="23" t="s">
        <v>45</v>
      </c>
      <c r="B34" s="4" t="s">
        <v>46</v>
      </c>
      <c r="C34" s="26">
        <f>C35+C36+C37+C38+C39+C40</f>
        <v>319685789</v>
      </c>
      <c r="D34" s="25">
        <v>598524815.16999996</v>
      </c>
      <c r="E34" s="25">
        <v>323954312.67000002</v>
      </c>
      <c r="F34" s="2">
        <f t="shared" si="0"/>
        <v>54.125460542180988</v>
      </c>
      <c r="G34" s="3">
        <f t="shared" si="1"/>
        <v>101.3352247165419</v>
      </c>
    </row>
    <row r="35" spans="1:7" outlineLevel="1" x14ac:dyDescent="0.25">
      <c r="A35" s="23" t="s">
        <v>47</v>
      </c>
      <c r="B35" s="4" t="s">
        <v>48</v>
      </c>
      <c r="C35" s="25">
        <v>61850126.200000003</v>
      </c>
      <c r="D35" s="25">
        <v>129605171</v>
      </c>
      <c r="E35" s="25">
        <v>68611824.439999998</v>
      </c>
      <c r="F35" s="2">
        <f t="shared" si="0"/>
        <v>52.939110307566352</v>
      </c>
      <c r="G35" s="3">
        <f t="shared" si="1"/>
        <v>110.93239198596817</v>
      </c>
    </row>
    <row r="36" spans="1:7" outlineLevel="1" x14ac:dyDescent="0.25">
      <c r="A36" s="23" t="s">
        <v>49</v>
      </c>
      <c r="B36" s="4" t="s">
        <v>50</v>
      </c>
      <c r="C36" s="25">
        <v>205866147.27000001</v>
      </c>
      <c r="D36" s="25">
        <v>357936885.73000002</v>
      </c>
      <c r="E36" s="25">
        <v>201290604.31999999</v>
      </c>
      <c r="F36" s="2">
        <f t="shared" si="0"/>
        <v>56.236340076959287</v>
      </c>
      <c r="G36" s="3">
        <f t="shared" si="1"/>
        <v>97.777418477648467</v>
      </c>
    </row>
    <row r="37" spans="1:7" outlineLevel="1" x14ac:dyDescent="0.25">
      <c r="A37" s="23" t="s">
        <v>51</v>
      </c>
      <c r="B37" s="4" t="s">
        <v>52</v>
      </c>
      <c r="C37" s="25">
        <v>25527190.449999999</v>
      </c>
      <c r="D37" s="25">
        <v>46566289.439999998</v>
      </c>
      <c r="E37" s="25">
        <v>23828954.18</v>
      </c>
      <c r="F37" s="2">
        <f t="shared" si="0"/>
        <v>51.17211284507276</v>
      </c>
      <c r="G37" s="3">
        <f t="shared" si="1"/>
        <v>93.347343596913547</v>
      </c>
    </row>
    <row r="38" spans="1:7" ht="33.75" customHeight="1" outlineLevel="1" x14ac:dyDescent="0.25">
      <c r="A38" s="23" t="s">
        <v>53</v>
      </c>
      <c r="B38" s="4" t="s">
        <v>54</v>
      </c>
      <c r="C38" s="25">
        <v>47568.800000000003</v>
      </c>
      <c r="D38" s="25">
        <v>100000</v>
      </c>
      <c r="E38" s="25">
        <v>38299</v>
      </c>
      <c r="F38" s="2">
        <f t="shared" si="0"/>
        <v>38.298999999999999</v>
      </c>
      <c r="G38" s="3">
        <f t="shared" si="1"/>
        <v>80.512857166882483</v>
      </c>
    </row>
    <row r="39" spans="1:7" outlineLevel="1" x14ac:dyDescent="0.25">
      <c r="A39" s="23" t="s">
        <v>55</v>
      </c>
      <c r="B39" s="4" t="s">
        <v>56</v>
      </c>
      <c r="C39" s="25">
        <v>66821</v>
      </c>
      <c r="D39" s="25">
        <v>200000</v>
      </c>
      <c r="E39" s="25">
        <v>60874.8</v>
      </c>
      <c r="F39" s="2">
        <f t="shared" si="0"/>
        <v>30.437400000000004</v>
      </c>
      <c r="G39" s="3">
        <f t="shared" si="1"/>
        <v>91.101300489367119</v>
      </c>
    </row>
    <row r="40" spans="1:7" ht="20.25" customHeight="1" outlineLevel="1" x14ac:dyDescent="0.25">
      <c r="A40" s="23" t="s">
        <v>57</v>
      </c>
      <c r="B40" s="4" t="s">
        <v>58</v>
      </c>
      <c r="C40" s="25">
        <v>26327935.280000001</v>
      </c>
      <c r="D40" s="25">
        <v>64116469</v>
      </c>
      <c r="E40" s="25">
        <v>30123755.93</v>
      </c>
      <c r="F40" s="2">
        <f t="shared" si="0"/>
        <v>46.982867896234268</v>
      </c>
      <c r="G40" s="3">
        <f t="shared" si="1"/>
        <v>114.41746422433472</v>
      </c>
    </row>
    <row r="41" spans="1:7" x14ac:dyDescent="0.25">
      <c r="A41" s="23" t="s">
        <v>59</v>
      </c>
      <c r="B41" s="4" t="s">
        <v>60</v>
      </c>
      <c r="C41" s="25">
        <v>38025713.689999998</v>
      </c>
      <c r="D41" s="25">
        <v>106075175.87</v>
      </c>
      <c r="E41" s="25">
        <v>51805517.859999999</v>
      </c>
      <c r="F41" s="2">
        <f t="shared" si="0"/>
        <v>48.83849348832571</v>
      </c>
      <c r="G41" s="3">
        <f t="shared" si="1"/>
        <v>136.23812108390175</v>
      </c>
    </row>
    <row r="42" spans="1:7" outlineLevel="1" x14ac:dyDescent="0.25">
      <c r="A42" s="23" t="s">
        <v>61</v>
      </c>
      <c r="B42" s="4" t="s">
        <v>62</v>
      </c>
      <c r="C42" s="25">
        <v>36199532.079999998</v>
      </c>
      <c r="D42" s="25">
        <v>100400095.87</v>
      </c>
      <c r="E42" s="25">
        <v>49558150.689999998</v>
      </c>
      <c r="F42" s="2">
        <f t="shared" si="0"/>
        <v>49.360660725034421</v>
      </c>
      <c r="G42" s="3">
        <f t="shared" si="1"/>
        <v>136.90273835716386</v>
      </c>
    </row>
    <row r="43" spans="1:7" ht="30" outlineLevel="1" x14ac:dyDescent="0.25">
      <c r="A43" s="23" t="s">
        <v>63</v>
      </c>
      <c r="B43" s="4" t="s">
        <v>64</v>
      </c>
      <c r="C43" s="25">
        <v>1826181.61</v>
      </c>
      <c r="D43" s="25">
        <v>5675080</v>
      </c>
      <c r="E43" s="25">
        <v>2247367.17</v>
      </c>
      <c r="F43" s="2">
        <f t="shared" si="0"/>
        <v>39.600625365633611</v>
      </c>
      <c r="G43" s="3">
        <f t="shared" si="1"/>
        <v>123.06372803743216</v>
      </c>
    </row>
    <row r="44" spans="1:7" x14ac:dyDescent="0.25">
      <c r="A44" s="23" t="s">
        <v>65</v>
      </c>
      <c r="B44" s="4" t="s">
        <v>66</v>
      </c>
      <c r="C44" s="25">
        <v>42628399.899999999</v>
      </c>
      <c r="D44" s="25">
        <v>88856043</v>
      </c>
      <c r="E44" s="25">
        <v>21463610.059999999</v>
      </c>
      <c r="F44" s="2">
        <f t="shared" si="0"/>
        <v>24.15548716253322</v>
      </c>
      <c r="G44" s="3">
        <f t="shared" si="1"/>
        <v>50.350494295705431</v>
      </c>
    </row>
    <row r="45" spans="1:7" outlineLevel="1" x14ac:dyDescent="0.25">
      <c r="A45" s="23" t="s">
        <v>67</v>
      </c>
      <c r="B45" s="4" t="s">
        <v>68</v>
      </c>
      <c r="C45" s="25">
        <v>1650616.52</v>
      </c>
      <c r="D45" s="25">
        <v>4707498</v>
      </c>
      <c r="E45" s="25">
        <v>1754794</v>
      </c>
      <c r="F45" s="2">
        <f t="shared" si="0"/>
        <v>37.276574520052904</v>
      </c>
      <c r="G45" s="3">
        <f t="shared" si="1"/>
        <v>106.31142841100367</v>
      </c>
    </row>
    <row r="46" spans="1:7" outlineLevel="1" x14ac:dyDescent="0.25">
      <c r="A46" s="23" t="s">
        <v>69</v>
      </c>
      <c r="B46" s="4" t="s">
        <v>70</v>
      </c>
      <c r="C46" s="25">
        <v>40927783.380000003</v>
      </c>
      <c r="D46" s="25"/>
      <c r="E46" s="25"/>
      <c r="F46" s="2"/>
      <c r="G46" s="3">
        <f t="shared" si="1"/>
        <v>0</v>
      </c>
    </row>
    <row r="47" spans="1:7" outlineLevel="1" x14ac:dyDescent="0.25">
      <c r="A47" s="23" t="s">
        <v>71</v>
      </c>
      <c r="B47" s="4" t="s">
        <v>72</v>
      </c>
      <c r="C47" s="25">
        <v>50000</v>
      </c>
      <c r="D47" s="25">
        <v>84020545</v>
      </c>
      <c r="E47" s="25">
        <v>19658816.059999999</v>
      </c>
      <c r="F47" s="2">
        <f t="shared" si="0"/>
        <v>23.397629782096747</v>
      </c>
      <c r="G47" s="3">
        <f t="shared" si="1"/>
        <v>39317.632119999995</v>
      </c>
    </row>
    <row r="48" spans="1:7" ht="30" outlineLevel="1" x14ac:dyDescent="0.25">
      <c r="A48" s="23" t="s">
        <v>73</v>
      </c>
      <c r="B48" s="4" t="s">
        <v>74</v>
      </c>
      <c r="C48" s="25">
        <v>9558318.0099999998</v>
      </c>
      <c r="D48" s="25">
        <v>128000</v>
      </c>
      <c r="E48" s="25">
        <v>50000</v>
      </c>
      <c r="F48" s="2">
        <f t="shared" si="0"/>
        <v>39.0625</v>
      </c>
      <c r="G48" s="3">
        <f t="shared" si="1"/>
        <v>0.52310458751936839</v>
      </c>
    </row>
    <row r="49" spans="1:7" ht="16.5" customHeight="1" x14ac:dyDescent="0.25">
      <c r="A49" s="23" t="s">
        <v>75</v>
      </c>
      <c r="B49" s="4" t="s">
        <v>76</v>
      </c>
      <c r="C49" s="25">
        <v>21546</v>
      </c>
      <c r="D49" s="25">
        <v>166018381.38</v>
      </c>
      <c r="E49" s="25">
        <v>40852562.719999999</v>
      </c>
      <c r="F49" s="2">
        <f t="shared" si="0"/>
        <v>24.607252751424216</v>
      </c>
      <c r="G49" s="3">
        <f t="shared" si="1"/>
        <v>189606.25044091709</v>
      </c>
    </row>
    <row r="50" spans="1:7" outlineLevel="1" x14ac:dyDescent="0.25">
      <c r="A50" s="23" t="s">
        <v>77</v>
      </c>
      <c r="B50" s="4" t="s">
        <v>78</v>
      </c>
      <c r="C50" s="25">
        <v>4736349.9800000004</v>
      </c>
      <c r="D50" s="25">
        <v>8198722.1699999999</v>
      </c>
      <c r="E50" s="25">
        <v>312343.11</v>
      </c>
      <c r="F50" s="2">
        <f t="shared" si="0"/>
        <v>3.809655986915824</v>
      </c>
      <c r="G50" s="3">
        <f t="shared" si="1"/>
        <v>6.5945952330152755</v>
      </c>
    </row>
    <row r="51" spans="1:7" outlineLevel="1" x14ac:dyDescent="0.25">
      <c r="A51" s="23" t="s">
        <v>79</v>
      </c>
      <c r="B51" s="4" t="s">
        <v>80</v>
      </c>
      <c r="C51" s="25">
        <v>4800422.03</v>
      </c>
      <c r="D51" s="25">
        <v>132822721.31</v>
      </c>
      <c r="E51" s="25">
        <v>26096497.620000001</v>
      </c>
      <c r="F51" s="2">
        <f t="shared" si="0"/>
        <v>19.647615530397388</v>
      </c>
      <c r="G51" s="3">
        <f t="shared" si="1"/>
        <v>543.62923628196086</v>
      </c>
    </row>
    <row r="52" spans="1:7" outlineLevel="1" x14ac:dyDescent="0.25">
      <c r="A52" s="23" t="s">
        <v>108</v>
      </c>
      <c r="B52" s="29" t="s">
        <v>105</v>
      </c>
      <c r="C52" s="25"/>
      <c r="D52" s="25">
        <v>24996937.899999999</v>
      </c>
      <c r="E52" s="25">
        <v>14443721.99</v>
      </c>
      <c r="F52" s="2">
        <f t="shared" si="0"/>
        <v>57.781965326241021</v>
      </c>
      <c r="G52" s="3"/>
    </row>
    <row r="53" spans="1:7" ht="60" x14ac:dyDescent="0.25">
      <c r="A53" s="23" t="s">
        <v>81</v>
      </c>
      <c r="B53" s="4" t="s">
        <v>82</v>
      </c>
      <c r="C53" s="25">
        <v>5182946</v>
      </c>
      <c r="D53" s="25">
        <v>9994811</v>
      </c>
      <c r="E53" s="25">
        <v>5951500</v>
      </c>
      <c r="F53" s="2">
        <f t="shared" si="0"/>
        <v>59.545898366662463</v>
      </c>
      <c r="G53" s="3">
        <f t="shared" si="1"/>
        <v>114.82851644605212</v>
      </c>
    </row>
    <row r="54" spans="1:7" ht="45" outlineLevel="1" x14ac:dyDescent="0.25">
      <c r="A54" s="23" t="s">
        <v>83</v>
      </c>
      <c r="B54" s="4" t="s">
        <v>84</v>
      </c>
      <c r="C54" s="25">
        <v>965946</v>
      </c>
      <c r="D54" s="25">
        <v>1890000</v>
      </c>
      <c r="E54" s="25">
        <v>945000</v>
      </c>
      <c r="F54" s="2">
        <f t="shared" si="0"/>
        <v>50</v>
      </c>
      <c r="G54" s="3">
        <f t="shared" si="1"/>
        <v>97.831555801255973</v>
      </c>
    </row>
    <row r="55" spans="1:7" ht="30" outlineLevel="1" x14ac:dyDescent="0.25">
      <c r="A55" s="23" t="s">
        <v>109</v>
      </c>
      <c r="B55" s="21" t="s">
        <v>106</v>
      </c>
      <c r="C55" s="25"/>
      <c r="D55" s="25">
        <v>8104811</v>
      </c>
      <c r="E55" s="25">
        <v>5006500</v>
      </c>
      <c r="F55" s="2">
        <f t="shared" si="0"/>
        <v>61.771952485998746</v>
      </c>
      <c r="G55" s="3"/>
    </row>
    <row r="56" spans="1:7" outlineLevel="1" x14ac:dyDescent="0.25">
      <c r="A56" s="23" t="s">
        <v>85</v>
      </c>
      <c r="B56" s="4" t="s">
        <v>86</v>
      </c>
      <c r="C56" s="25">
        <v>4217000</v>
      </c>
      <c r="D56" s="25"/>
      <c r="E56" s="25"/>
      <c r="F56" s="2"/>
      <c r="G56" s="3"/>
    </row>
    <row r="57" spans="1:7" ht="15.75" customHeight="1" x14ac:dyDescent="0.25">
      <c r="A57" s="14" t="s">
        <v>87</v>
      </c>
      <c r="B57" s="15"/>
      <c r="C57" s="30">
        <v>471657518.38</v>
      </c>
      <c r="D57" s="30">
        <v>1091996316.0699999</v>
      </c>
      <c r="E57" s="30">
        <v>486975965.13999999</v>
      </c>
      <c r="F57" s="2">
        <f t="shared" si="0"/>
        <v>44.595019046637837</v>
      </c>
      <c r="G57" s="3">
        <f t="shared" si="1"/>
        <v>103.24779022130596</v>
      </c>
    </row>
    <row r="58" spans="1:7" ht="12.75" customHeight="1" x14ac:dyDescent="0.25">
      <c r="A58" s="6"/>
      <c r="B58" s="6"/>
      <c r="C58" s="6"/>
      <c r="D58" s="6"/>
      <c r="E58" s="6"/>
      <c r="F58" s="6"/>
      <c r="G58" s="6"/>
    </row>
    <row r="59" spans="1:7" x14ac:dyDescent="0.25">
      <c r="A59" s="12"/>
      <c r="B59" s="13"/>
      <c r="C59" s="8"/>
      <c r="D59" s="9"/>
      <c r="E59" s="9"/>
      <c r="F59" s="8"/>
      <c r="G59" s="8"/>
    </row>
  </sheetData>
  <mergeCells count="6">
    <mergeCell ref="A2:G3"/>
    <mergeCell ref="A59:B59"/>
    <mergeCell ref="A57:B57"/>
    <mergeCell ref="A1:B1"/>
    <mergeCell ref="A4:G4"/>
    <mergeCell ref="A5:G5"/>
  </mergeCells>
  <pageMargins left="0.59027779999999996" right="0.59027779999999996" top="0.59027779999999996" bottom="0.59027779999999996" header="0.39374999999999999" footer="0.39374999999999999"/>
  <pageSetup paperSize="9" scale="72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i=&quot;http://www.w3.org/2001/XMLSchema-instance&quot; xmlns:xsd=&quot;http://www.w3.org/2001/XMLSchema&quot;&gt;&#10;  &lt;DateInfo&gt;&#10;    &lt;string&gt;01.01.2022&lt;/string&gt;&#10;    &lt;string&gt;30.06.2022&lt;/string&gt;&#10;  &lt;/DateInfo&gt;&#10;  &lt;Code&gt;SQUERY_ANAL_ISP_BUDG&lt;/Code&gt;&#10;  &lt;ObjectCode&gt;SQUERY_ANAL_ISP_BUDG&lt;/ObjectCode&gt;&#10;  &lt;DocName&gt;Аналитический отчет по исполнению бюджета с произвольной группировкой&lt;/DocName&gt;&#10;  &lt;VariantName&gt;Вариант (новый от 17.01.2018 16:34:37)&lt;/VariantName&gt;&#10;  &lt;VariantLink&gt;305733678&lt;/VariantLink&gt;&#10;  &lt;ReportCode&gt;1DBB0599ACE24C9D8E809100F0E7E7&lt;/ReportCode&gt;&#10;  &lt;SvodReportLink xsi:nil=&quot;true&quot; /&gt;&#10;  &lt;ReportLink&gt;351860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2CB88443-8D24-40B7-93C1-05D5356E08CA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Соколова Елена Михайловна</dc:creator>
  <cp:lastModifiedBy>Соколова Елена Михайловна</cp:lastModifiedBy>
  <cp:lastPrinted>2023-08-08T08:44:29Z</cp:lastPrinted>
  <dcterms:created xsi:type="dcterms:W3CDTF">2022-07-25T13:21:45Z</dcterms:created>
  <dcterms:modified xsi:type="dcterms:W3CDTF">2024-08-08T14:44:41Z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бюджета с произвольной группировкой</vt:lpwstr>
  </property>
  <property fmtid="{D5CDD505-2E9C-101B-9397-08002B2CF9AE}" pid="3" name="Название отчета">
    <vt:lpwstr>Вариант (новый от 17.01.2018 16_34_37)(11).xlsx</vt:lpwstr>
  </property>
  <property fmtid="{D5CDD505-2E9C-101B-9397-08002B2CF9AE}" pid="4" name="Версия клиента">
    <vt:lpwstr>21.2.27.5240 (.NET 4.0)</vt:lpwstr>
  </property>
  <property fmtid="{D5CDD505-2E9C-101B-9397-08002B2CF9AE}" pid="5" name="Версия базы">
    <vt:lpwstr>21.2.2622.112712824</vt:lpwstr>
  </property>
  <property fmtid="{D5CDD505-2E9C-101B-9397-08002B2CF9AE}" pid="6" name="Тип сервера">
    <vt:lpwstr>MSSQL</vt:lpwstr>
  </property>
  <property fmtid="{D5CDD505-2E9C-101B-9397-08002B2CF9AE}" pid="7" name="Сервер">
    <vt:lpwstr>sqlbudgcluster</vt:lpwstr>
  </property>
  <property fmtid="{D5CDD505-2E9C-101B-9397-08002B2CF9AE}" pid="8" name="База">
    <vt:lpwstr>Budget_ALLFO_2022</vt:lpwstr>
  </property>
  <property fmtid="{D5CDD505-2E9C-101B-9397-08002B2CF9AE}" pid="9" name="Пользователь">
    <vt:lpwstr>us_27031_5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